
<file path=[Content_Types].xml><?xml version="1.0" encoding="utf-8"?>
<Types xmlns="http://schemas.openxmlformats.org/package/2006/content-types">
  <Default Extension="bin" ContentType="application/vnd.openxmlformats-officedocument.spreadsheetml.printerSettings"/>
  <Default Extension="doc" ContentType="application/msword"/>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ЭтаКнига" defaultThemeVersion="124226"/>
  <mc:AlternateContent xmlns:mc="http://schemas.openxmlformats.org/markup-compatibility/2006">
    <mc:Choice Requires="x15">
      <x15ac:absPath xmlns:x15ac="http://schemas.microsoft.com/office/spreadsheetml/2010/11/ac" url="C:\Users\kutuzov.v.s\Desktop\Перечень документов\"/>
    </mc:Choice>
  </mc:AlternateContent>
  <xr:revisionPtr revIDLastSave="0" documentId="13_ncr:1_{29BAA179-0D73-4867-814D-4EF7483F6C21}" xr6:coauthVersionLast="47" xr6:coauthVersionMax="47" xr10:uidLastSave="{00000000-0000-0000-0000-000000000000}"/>
  <bookViews>
    <workbookView xWindow="-120" yWindow="-120" windowWidth="29040" windowHeight="15225" tabRatio="930" xr2:uid="{00000000-000D-0000-FFFF-FFFF00000000}"/>
  </bookViews>
  <sheets>
    <sheet name="Вопросы" sheetId="7" r:id="rId1"/>
    <sheet name="Бюджет проекта" sheetId="33" r:id="rId2"/>
    <sheet name="Реестр" sheetId="37" r:id="rId3"/>
    <sheet name="Себестоимость" sheetId="35" r:id="rId4"/>
    <sheet name="Амортизация" sheetId="34" r:id="rId5"/>
    <sheet name="Кредиты и займы" sheetId="14" r:id="rId6"/>
    <sheet name="ДЗ" sheetId="23" r:id="rId7"/>
    <sheet name="КЗ" sheetId="24" r:id="rId8"/>
    <sheet name="Лизинг" sheetId="25" r:id="rId9"/>
    <sheet name="Забалансовые об-ва" sheetId="26" r:id="rId10"/>
    <sheet name="Фин.вложения" sheetId="27" r:id="rId11"/>
    <sheet name="Выручка" sheetId="32" r:id="rId12"/>
    <sheet name="Прочие доходы и расходы" sheetId="31" r:id="rId13"/>
    <sheet name="справочник" sheetId="36" state="hidden" r:id="rId14"/>
    <sheet name="Лист1" sheetId="16" state="hidden" r:id="rId15"/>
    <sheet name="Template" sheetId="10" state="hidden" r:id="rId16"/>
    <sheet name="Ставка дисконтирования" sheetId="6" state="hidden"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s>
  <definedNames>
    <definedName name="\" localSheetId="4">#REF!</definedName>
    <definedName name="\" localSheetId="2">#REF!</definedName>
    <definedName name="\" localSheetId="3">#REF!</definedName>
    <definedName name="\">#REF!</definedName>
    <definedName name="__ESTATE">[1]Options!$B$12</definedName>
    <definedName name="_awe1" localSheetId="15" hidden="1">{#N/A,#N/A,FALSE,"REC";#N/A,#N/A,FALSE,"ASSETS";#N/A,#N/A,FALSE,"LIABILITIES";#N/A,#N/A,FALSE,"P&amp;L";#N/A,#N/A,FALSE,"FUNDS";#N/A,#N/A,FALSE,"CASH";#N/A,#N/A,FALSE,"1,2";#N/A,#N/A,FALSE,"3";#N/A,#N/A,FALSE,"4";#N/A,#N/A,FALSE,"5,6,7";#N/A,#N/A,FALSE,"8,9"}</definedName>
    <definedName name="_awe1" localSheetId="4" hidden="1">{#N/A,#N/A,FALSE,"REC";#N/A,#N/A,FALSE,"ASSETS";#N/A,#N/A,FALSE,"LIABILITIES";#N/A,#N/A,FALSE,"P&amp;L";#N/A,#N/A,FALSE,"FUNDS";#N/A,#N/A,FALSE,"CASH";#N/A,#N/A,FALSE,"1,2";#N/A,#N/A,FALSE,"3";#N/A,#N/A,FALSE,"4";#N/A,#N/A,FALSE,"5,6,7";#N/A,#N/A,FALSE,"8,9"}</definedName>
    <definedName name="_awe1" localSheetId="1" hidden="1">{#N/A,#N/A,FALSE,"REC";#N/A,#N/A,FALSE,"ASSETS";#N/A,#N/A,FALSE,"LIABILITIES";#N/A,#N/A,FALSE,"P&amp;L";#N/A,#N/A,FALSE,"FUNDS";#N/A,#N/A,FALSE,"CASH";#N/A,#N/A,FALSE,"1,2";#N/A,#N/A,FALSE,"3";#N/A,#N/A,FALSE,"4";#N/A,#N/A,FALSE,"5,6,7";#N/A,#N/A,FALSE,"8,9"}</definedName>
    <definedName name="_awe1" localSheetId="5" hidden="1">{#N/A,#N/A,FALSE,"REC";#N/A,#N/A,FALSE,"ASSETS";#N/A,#N/A,FALSE,"LIABILITIES";#N/A,#N/A,FALSE,"P&amp;L";#N/A,#N/A,FALSE,"FUNDS";#N/A,#N/A,FALSE,"CASH";#N/A,#N/A,FALSE,"1,2";#N/A,#N/A,FALSE,"3";#N/A,#N/A,FALSE,"4";#N/A,#N/A,FALSE,"5,6,7";#N/A,#N/A,FALSE,"8,9"}</definedName>
    <definedName name="_awe1" localSheetId="2" hidden="1">{#N/A,#N/A,FALSE,"REC";#N/A,#N/A,FALSE,"ASSETS";#N/A,#N/A,FALSE,"LIABILITIES";#N/A,#N/A,FALSE,"P&amp;L";#N/A,#N/A,FALSE,"FUNDS";#N/A,#N/A,FALSE,"CASH";#N/A,#N/A,FALSE,"1,2";#N/A,#N/A,FALSE,"3";#N/A,#N/A,FALSE,"4";#N/A,#N/A,FALSE,"5,6,7";#N/A,#N/A,FALSE,"8,9"}</definedName>
    <definedName name="_awe1" localSheetId="3" hidden="1">{#N/A,#N/A,FALSE,"REC";#N/A,#N/A,FALSE,"ASSETS";#N/A,#N/A,FALSE,"LIABILITIES";#N/A,#N/A,FALSE,"P&amp;L";#N/A,#N/A,FALSE,"FUNDS";#N/A,#N/A,FALSE,"CASH";#N/A,#N/A,FALSE,"1,2";#N/A,#N/A,FALSE,"3";#N/A,#N/A,FALSE,"4";#N/A,#N/A,FALSE,"5,6,7";#N/A,#N/A,FALSE,"8,9"}</definedName>
    <definedName name="_awe1" hidden="1">{#N/A,#N/A,FALSE,"REC";#N/A,#N/A,FALSE,"ASSETS";#N/A,#N/A,FALSE,"LIABILITIES";#N/A,#N/A,FALSE,"P&amp;L";#N/A,#N/A,FALSE,"FUNDS";#N/A,#N/A,FALSE,"CASH";#N/A,#N/A,FALSE,"1,2";#N/A,#N/A,FALSE,"3";#N/A,#N/A,FALSE,"4";#N/A,#N/A,FALSE,"5,6,7";#N/A,#N/A,FALSE,"8,9"}</definedName>
    <definedName name="_def1999" localSheetId="15">'[2]1999'!#REF!</definedName>
    <definedName name="_def1999" localSheetId="4">'[3]1999'!#REF!</definedName>
    <definedName name="_def1999" localSheetId="1">'[3]1999'!#REF!</definedName>
    <definedName name="_def1999" localSheetId="3">'[3]1999'!#REF!</definedName>
    <definedName name="_def1999">'[3]1999'!#REF!</definedName>
    <definedName name="_def2000г" localSheetId="15">#REF!</definedName>
    <definedName name="_def2000г" localSheetId="4">#REF!</definedName>
    <definedName name="_def2000г" localSheetId="1">#REF!</definedName>
    <definedName name="_def2000г" localSheetId="2">#REF!</definedName>
    <definedName name="_def2000г" localSheetId="3">#REF!</definedName>
    <definedName name="_def2000г">#REF!</definedName>
    <definedName name="_def2001г" localSheetId="15">#REF!</definedName>
    <definedName name="_def2001г" localSheetId="4">#REF!</definedName>
    <definedName name="_def2001г" localSheetId="1">#REF!</definedName>
    <definedName name="_def2001г" localSheetId="2">#REF!</definedName>
    <definedName name="_def2001г" localSheetId="3">#REF!</definedName>
    <definedName name="_def2001г">#REF!</definedName>
    <definedName name="_def2002г" localSheetId="15">#REF!</definedName>
    <definedName name="_def2002г" localSheetId="4">#REF!</definedName>
    <definedName name="_def2002г" localSheetId="1">#REF!</definedName>
    <definedName name="_def2002г" localSheetId="2">#REF!</definedName>
    <definedName name="_def2002г" localSheetId="3">#REF!</definedName>
    <definedName name="_def2002г">#REF!</definedName>
    <definedName name="_inf2000" localSheetId="15">#REF!</definedName>
    <definedName name="_inf2000" localSheetId="4">#REF!</definedName>
    <definedName name="_inf2000" localSheetId="1">#REF!</definedName>
    <definedName name="_inf2000" localSheetId="2">#REF!</definedName>
    <definedName name="_inf2000" localSheetId="3">#REF!</definedName>
    <definedName name="_inf2000">#REF!</definedName>
    <definedName name="_inf2001" localSheetId="15">#REF!</definedName>
    <definedName name="_inf2001" localSheetId="4">#REF!</definedName>
    <definedName name="_inf2001" localSheetId="1">#REF!</definedName>
    <definedName name="_inf2001" localSheetId="2">#REF!</definedName>
    <definedName name="_inf2001" localSheetId="3">#REF!</definedName>
    <definedName name="_inf2001">#REF!</definedName>
    <definedName name="_inf2002" localSheetId="15">#REF!</definedName>
    <definedName name="_inf2002" localSheetId="4">#REF!</definedName>
    <definedName name="_inf2002" localSheetId="1">#REF!</definedName>
    <definedName name="_inf2002" localSheetId="2">#REF!</definedName>
    <definedName name="_inf2002" localSheetId="3">#REF!</definedName>
    <definedName name="_inf2002">#REF!</definedName>
    <definedName name="_inf2003" localSheetId="15">#REF!</definedName>
    <definedName name="_inf2003" localSheetId="4">#REF!</definedName>
    <definedName name="_inf2003" localSheetId="1">#REF!</definedName>
    <definedName name="_inf2003" localSheetId="2">#REF!</definedName>
    <definedName name="_inf2003" localSheetId="3">#REF!</definedName>
    <definedName name="_inf2003">#REF!</definedName>
    <definedName name="_inf2004" localSheetId="15">#REF!</definedName>
    <definedName name="_inf2004" localSheetId="4">#REF!</definedName>
    <definedName name="_inf2004" localSheetId="1">#REF!</definedName>
    <definedName name="_inf2004" localSheetId="2">#REF!</definedName>
    <definedName name="_inf2004" localSheetId="3">#REF!</definedName>
    <definedName name="_inf2004">#REF!</definedName>
    <definedName name="_inf2005" localSheetId="15">#REF!</definedName>
    <definedName name="_inf2005" localSheetId="4">#REF!</definedName>
    <definedName name="_inf2005" localSheetId="1">#REF!</definedName>
    <definedName name="_inf2005" localSheetId="2">#REF!</definedName>
    <definedName name="_inf2005" localSheetId="3">#REF!</definedName>
    <definedName name="_inf2005">#REF!</definedName>
    <definedName name="_inf2006" localSheetId="15">#REF!</definedName>
    <definedName name="_inf2006" localSheetId="4">#REF!</definedName>
    <definedName name="_inf2006" localSheetId="1">#REF!</definedName>
    <definedName name="_inf2006" localSheetId="2">#REF!</definedName>
    <definedName name="_inf2006" localSheetId="3">#REF!</definedName>
    <definedName name="_inf2006">#REF!</definedName>
    <definedName name="_inf2007" localSheetId="15">#REF!</definedName>
    <definedName name="_inf2007" localSheetId="4">#REF!</definedName>
    <definedName name="_inf2007" localSheetId="1">#REF!</definedName>
    <definedName name="_inf2007" localSheetId="2">#REF!</definedName>
    <definedName name="_inf2007" localSheetId="3">#REF!</definedName>
    <definedName name="_inf2007">#REF!</definedName>
    <definedName name="_inf2008" localSheetId="15">#REF!</definedName>
    <definedName name="_inf2008" localSheetId="4">#REF!</definedName>
    <definedName name="_inf2008" localSheetId="1">#REF!</definedName>
    <definedName name="_inf2008" localSheetId="2">#REF!</definedName>
    <definedName name="_inf2008" localSheetId="3">#REF!</definedName>
    <definedName name="_inf2008">#REF!</definedName>
    <definedName name="_inf2009" localSheetId="15">#REF!</definedName>
    <definedName name="_inf2009" localSheetId="4">#REF!</definedName>
    <definedName name="_inf2009" localSheetId="1">#REF!</definedName>
    <definedName name="_inf2009" localSheetId="2">#REF!</definedName>
    <definedName name="_inf2009" localSheetId="3">#REF!</definedName>
    <definedName name="_inf2009">#REF!</definedName>
    <definedName name="_inf2010" localSheetId="15">#REF!</definedName>
    <definedName name="_inf2010" localSheetId="4">#REF!</definedName>
    <definedName name="_inf2010" localSheetId="1">#REF!</definedName>
    <definedName name="_inf2010" localSheetId="2">#REF!</definedName>
    <definedName name="_inf2010" localSheetId="3">#REF!</definedName>
    <definedName name="_inf2010">#REF!</definedName>
    <definedName name="_inf2011" localSheetId="15">#REF!</definedName>
    <definedName name="_inf2011" localSheetId="4">#REF!</definedName>
    <definedName name="_inf2011" localSheetId="1">#REF!</definedName>
    <definedName name="_inf2011" localSheetId="2">#REF!</definedName>
    <definedName name="_inf2011" localSheetId="3">#REF!</definedName>
    <definedName name="_inf2011">#REF!</definedName>
    <definedName name="_inf2012" localSheetId="15">#REF!</definedName>
    <definedName name="_inf2012" localSheetId="4">#REF!</definedName>
    <definedName name="_inf2012" localSheetId="1">#REF!</definedName>
    <definedName name="_inf2012" localSheetId="2">#REF!</definedName>
    <definedName name="_inf2012" localSheetId="3">#REF!</definedName>
    <definedName name="_inf2012">#REF!</definedName>
    <definedName name="_inf2013" localSheetId="15">#REF!</definedName>
    <definedName name="_inf2013" localSheetId="4">#REF!</definedName>
    <definedName name="_inf2013" localSheetId="1">#REF!</definedName>
    <definedName name="_inf2013" localSheetId="2">#REF!</definedName>
    <definedName name="_inf2013" localSheetId="3">#REF!</definedName>
    <definedName name="_inf2013">#REF!</definedName>
    <definedName name="_inf2014" localSheetId="15">#REF!</definedName>
    <definedName name="_inf2014" localSheetId="4">#REF!</definedName>
    <definedName name="_inf2014" localSheetId="1">#REF!</definedName>
    <definedName name="_inf2014" localSheetId="2">#REF!</definedName>
    <definedName name="_inf2014" localSheetId="3">#REF!</definedName>
    <definedName name="_inf2014">#REF!</definedName>
    <definedName name="_inf2015" localSheetId="15">#REF!</definedName>
    <definedName name="_inf2015" localSheetId="4">#REF!</definedName>
    <definedName name="_inf2015" localSheetId="1">#REF!</definedName>
    <definedName name="_inf2015" localSheetId="2">#REF!</definedName>
    <definedName name="_inf2015" localSheetId="3">#REF!</definedName>
    <definedName name="_inf2015">#REF!</definedName>
    <definedName name="_infl.99" localSheetId="15">[4]vec!#REF!</definedName>
    <definedName name="_infl.99" localSheetId="4">[5]vec!#REF!</definedName>
    <definedName name="_infl.99" localSheetId="1">[5]vec!#REF!</definedName>
    <definedName name="_infl.99" localSheetId="3">[5]vec!#REF!</definedName>
    <definedName name="_infl.99">[5]vec!#REF!</definedName>
    <definedName name="_mm1" localSheetId="15">[6]ПРОГНОЗ_1!#REF!</definedName>
    <definedName name="_mm1" localSheetId="4">[7]ПРОГНОЗ_1!#REF!</definedName>
    <definedName name="_mm1" localSheetId="1">[7]ПРОГНОЗ_1!#REF!</definedName>
    <definedName name="_mm1" localSheetId="3">[7]ПРОГНОЗ_1!#REF!</definedName>
    <definedName name="_mm1">[7]ПРОГНОЗ_1!#REF!</definedName>
    <definedName name="_sens">[8]Анализ!$E$9</definedName>
    <definedName name="_show">[8]Проект!$D$20</definedName>
    <definedName name="_ww2" localSheetId="15" hidden="1">{#N/A,#N/A,FALSE,"REC";#N/A,#N/A,FALSE,"ASSETS";#N/A,#N/A,FALSE,"LIABILITIES";#N/A,#N/A,FALSE,"P&amp;L";#N/A,#N/A,FALSE,"FUNDS";#N/A,#N/A,FALSE,"CASH";#N/A,#N/A,FALSE,"1,2";#N/A,#N/A,FALSE,"3";#N/A,#N/A,FALSE,"4";#N/A,#N/A,FALSE,"5,6,7";#N/A,#N/A,FALSE,"8,9"}</definedName>
    <definedName name="_ww2" localSheetId="4" hidden="1">{#N/A,#N/A,FALSE,"REC";#N/A,#N/A,FALSE,"ASSETS";#N/A,#N/A,FALSE,"LIABILITIES";#N/A,#N/A,FALSE,"P&amp;L";#N/A,#N/A,FALSE,"FUNDS";#N/A,#N/A,FALSE,"CASH";#N/A,#N/A,FALSE,"1,2";#N/A,#N/A,FALSE,"3";#N/A,#N/A,FALSE,"4";#N/A,#N/A,FALSE,"5,6,7";#N/A,#N/A,FALSE,"8,9"}</definedName>
    <definedName name="_ww2" localSheetId="1" hidden="1">{#N/A,#N/A,FALSE,"REC";#N/A,#N/A,FALSE,"ASSETS";#N/A,#N/A,FALSE,"LIABILITIES";#N/A,#N/A,FALSE,"P&amp;L";#N/A,#N/A,FALSE,"FUNDS";#N/A,#N/A,FALSE,"CASH";#N/A,#N/A,FALSE,"1,2";#N/A,#N/A,FALSE,"3";#N/A,#N/A,FALSE,"4";#N/A,#N/A,FALSE,"5,6,7";#N/A,#N/A,FALSE,"8,9"}</definedName>
    <definedName name="_ww2" localSheetId="5" hidden="1">{#N/A,#N/A,FALSE,"REC";#N/A,#N/A,FALSE,"ASSETS";#N/A,#N/A,FALSE,"LIABILITIES";#N/A,#N/A,FALSE,"P&amp;L";#N/A,#N/A,FALSE,"FUNDS";#N/A,#N/A,FALSE,"CASH";#N/A,#N/A,FALSE,"1,2";#N/A,#N/A,FALSE,"3";#N/A,#N/A,FALSE,"4";#N/A,#N/A,FALSE,"5,6,7";#N/A,#N/A,FALSE,"8,9"}</definedName>
    <definedName name="_ww2" localSheetId="2" hidden="1">{#N/A,#N/A,FALSE,"REC";#N/A,#N/A,FALSE,"ASSETS";#N/A,#N/A,FALSE,"LIABILITIES";#N/A,#N/A,FALSE,"P&amp;L";#N/A,#N/A,FALSE,"FUNDS";#N/A,#N/A,FALSE,"CASH";#N/A,#N/A,FALSE,"1,2";#N/A,#N/A,FALSE,"3";#N/A,#N/A,FALSE,"4";#N/A,#N/A,FALSE,"5,6,7";#N/A,#N/A,FALSE,"8,9"}</definedName>
    <definedName name="_ww2" localSheetId="3" hidden="1">{#N/A,#N/A,FALSE,"REC";#N/A,#N/A,FALSE,"ASSETS";#N/A,#N/A,FALSE,"LIABILITIES";#N/A,#N/A,FALSE,"P&amp;L";#N/A,#N/A,FALSE,"FUNDS";#N/A,#N/A,FALSE,"CASH";#N/A,#N/A,FALSE,"1,2";#N/A,#N/A,FALSE,"3";#N/A,#N/A,FALSE,"4";#N/A,#N/A,FALSE,"5,6,7";#N/A,#N/A,FALSE,"8,9"}</definedName>
    <definedName name="_ww2" hidden="1">{#N/A,#N/A,FALSE,"REC";#N/A,#N/A,FALSE,"ASSETS";#N/A,#N/A,FALSE,"LIABILITIES";#N/A,#N/A,FALSE,"P&amp;L";#N/A,#N/A,FALSE,"FUNDS";#N/A,#N/A,FALSE,"CASH";#N/A,#N/A,FALSE,"1,2";#N/A,#N/A,FALSE,"3";#N/A,#N/A,FALSE,"4";#N/A,#N/A,FALSE,"5,6,7";#N/A,#N/A,FALSE,"8,9"}</definedName>
    <definedName name="_ww23" localSheetId="15" hidden="1">{#N/A,#N/A,FALSE,"REC";#N/A,#N/A,FALSE,"ASSETS";#N/A,#N/A,FALSE,"LIABILITIES";#N/A,#N/A,FALSE,"P&amp;L";#N/A,#N/A,FALSE,"FUNDS";#N/A,#N/A,FALSE,"CASH";#N/A,#N/A,FALSE,"1,2";#N/A,#N/A,FALSE,"3";#N/A,#N/A,FALSE,"4";#N/A,#N/A,FALSE,"5,6,7";#N/A,#N/A,FALSE,"8,9"}</definedName>
    <definedName name="_ww23" localSheetId="4" hidden="1">{#N/A,#N/A,FALSE,"REC";#N/A,#N/A,FALSE,"ASSETS";#N/A,#N/A,FALSE,"LIABILITIES";#N/A,#N/A,FALSE,"P&amp;L";#N/A,#N/A,FALSE,"FUNDS";#N/A,#N/A,FALSE,"CASH";#N/A,#N/A,FALSE,"1,2";#N/A,#N/A,FALSE,"3";#N/A,#N/A,FALSE,"4";#N/A,#N/A,FALSE,"5,6,7";#N/A,#N/A,FALSE,"8,9"}</definedName>
    <definedName name="_ww23" localSheetId="1" hidden="1">{#N/A,#N/A,FALSE,"REC";#N/A,#N/A,FALSE,"ASSETS";#N/A,#N/A,FALSE,"LIABILITIES";#N/A,#N/A,FALSE,"P&amp;L";#N/A,#N/A,FALSE,"FUNDS";#N/A,#N/A,FALSE,"CASH";#N/A,#N/A,FALSE,"1,2";#N/A,#N/A,FALSE,"3";#N/A,#N/A,FALSE,"4";#N/A,#N/A,FALSE,"5,6,7";#N/A,#N/A,FALSE,"8,9"}</definedName>
    <definedName name="_ww23" localSheetId="5" hidden="1">{#N/A,#N/A,FALSE,"REC";#N/A,#N/A,FALSE,"ASSETS";#N/A,#N/A,FALSE,"LIABILITIES";#N/A,#N/A,FALSE,"P&amp;L";#N/A,#N/A,FALSE,"FUNDS";#N/A,#N/A,FALSE,"CASH";#N/A,#N/A,FALSE,"1,2";#N/A,#N/A,FALSE,"3";#N/A,#N/A,FALSE,"4";#N/A,#N/A,FALSE,"5,6,7";#N/A,#N/A,FALSE,"8,9"}</definedName>
    <definedName name="_ww23" localSheetId="2" hidden="1">{#N/A,#N/A,FALSE,"REC";#N/A,#N/A,FALSE,"ASSETS";#N/A,#N/A,FALSE,"LIABILITIES";#N/A,#N/A,FALSE,"P&amp;L";#N/A,#N/A,FALSE,"FUNDS";#N/A,#N/A,FALSE,"CASH";#N/A,#N/A,FALSE,"1,2";#N/A,#N/A,FALSE,"3";#N/A,#N/A,FALSE,"4";#N/A,#N/A,FALSE,"5,6,7";#N/A,#N/A,FALSE,"8,9"}</definedName>
    <definedName name="_ww23" localSheetId="3" hidden="1">{#N/A,#N/A,FALSE,"REC";#N/A,#N/A,FALSE,"ASSETS";#N/A,#N/A,FALSE,"LIABILITIES";#N/A,#N/A,FALSE,"P&amp;L";#N/A,#N/A,FALSE,"FUNDS";#N/A,#N/A,FALSE,"CASH";#N/A,#N/A,FALSE,"1,2";#N/A,#N/A,FALSE,"3";#N/A,#N/A,FALSE,"4";#N/A,#N/A,FALSE,"5,6,7";#N/A,#N/A,FALSE,"8,9"}</definedName>
    <definedName name="_ww23" hidden="1">{#N/A,#N/A,FALSE,"REC";#N/A,#N/A,FALSE,"ASSETS";#N/A,#N/A,FALSE,"LIABILITIES";#N/A,#N/A,FALSE,"P&amp;L";#N/A,#N/A,FALSE,"FUNDS";#N/A,#N/A,FALSE,"CASH";#N/A,#N/A,FALSE,"1,2";#N/A,#N/A,FALSE,"3";#N/A,#N/A,FALSE,"4";#N/A,#N/A,FALSE,"5,6,7";#N/A,#N/A,FALSE,"8,9"}</definedName>
    <definedName name="_ww34" localSheetId="15" hidden="1">{#N/A,#N/A,FALSE,"REC";#N/A,#N/A,FALSE,"ASSETS";#N/A,#N/A,FALSE,"LIABILITIES";#N/A,#N/A,FALSE,"P&amp;L";#N/A,#N/A,FALSE,"FUNDS";#N/A,#N/A,FALSE,"CASH";#N/A,#N/A,FALSE,"1,2";#N/A,#N/A,FALSE,"3";#N/A,#N/A,FALSE,"4";#N/A,#N/A,FALSE,"5,6,7";#N/A,#N/A,FALSE,"8,9"}</definedName>
    <definedName name="_ww34" localSheetId="4" hidden="1">{#N/A,#N/A,FALSE,"REC";#N/A,#N/A,FALSE,"ASSETS";#N/A,#N/A,FALSE,"LIABILITIES";#N/A,#N/A,FALSE,"P&amp;L";#N/A,#N/A,FALSE,"FUNDS";#N/A,#N/A,FALSE,"CASH";#N/A,#N/A,FALSE,"1,2";#N/A,#N/A,FALSE,"3";#N/A,#N/A,FALSE,"4";#N/A,#N/A,FALSE,"5,6,7";#N/A,#N/A,FALSE,"8,9"}</definedName>
    <definedName name="_ww34" localSheetId="1" hidden="1">{#N/A,#N/A,FALSE,"REC";#N/A,#N/A,FALSE,"ASSETS";#N/A,#N/A,FALSE,"LIABILITIES";#N/A,#N/A,FALSE,"P&amp;L";#N/A,#N/A,FALSE,"FUNDS";#N/A,#N/A,FALSE,"CASH";#N/A,#N/A,FALSE,"1,2";#N/A,#N/A,FALSE,"3";#N/A,#N/A,FALSE,"4";#N/A,#N/A,FALSE,"5,6,7";#N/A,#N/A,FALSE,"8,9"}</definedName>
    <definedName name="_ww34" localSheetId="5" hidden="1">{#N/A,#N/A,FALSE,"REC";#N/A,#N/A,FALSE,"ASSETS";#N/A,#N/A,FALSE,"LIABILITIES";#N/A,#N/A,FALSE,"P&amp;L";#N/A,#N/A,FALSE,"FUNDS";#N/A,#N/A,FALSE,"CASH";#N/A,#N/A,FALSE,"1,2";#N/A,#N/A,FALSE,"3";#N/A,#N/A,FALSE,"4";#N/A,#N/A,FALSE,"5,6,7";#N/A,#N/A,FALSE,"8,9"}</definedName>
    <definedName name="_ww34" localSheetId="2" hidden="1">{#N/A,#N/A,FALSE,"REC";#N/A,#N/A,FALSE,"ASSETS";#N/A,#N/A,FALSE,"LIABILITIES";#N/A,#N/A,FALSE,"P&amp;L";#N/A,#N/A,FALSE,"FUNDS";#N/A,#N/A,FALSE,"CASH";#N/A,#N/A,FALSE,"1,2";#N/A,#N/A,FALSE,"3";#N/A,#N/A,FALSE,"4";#N/A,#N/A,FALSE,"5,6,7";#N/A,#N/A,FALSE,"8,9"}</definedName>
    <definedName name="_ww34" localSheetId="3" hidden="1">{#N/A,#N/A,FALSE,"REC";#N/A,#N/A,FALSE,"ASSETS";#N/A,#N/A,FALSE,"LIABILITIES";#N/A,#N/A,FALSE,"P&amp;L";#N/A,#N/A,FALSE,"FUNDS";#N/A,#N/A,FALSE,"CASH";#N/A,#N/A,FALSE,"1,2";#N/A,#N/A,FALSE,"3";#N/A,#N/A,FALSE,"4";#N/A,#N/A,FALSE,"5,6,7";#N/A,#N/A,FALSE,"8,9"}</definedName>
    <definedName name="_ww34" hidden="1">{#N/A,#N/A,FALSE,"REC";#N/A,#N/A,FALSE,"ASSETS";#N/A,#N/A,FALSE,"LIABILITIES";#N/A,#N/A,FALSE,"P&amp;L";#N/A,#N/A,FALSE,"FUNDS";#N/A,#N/A,FALSE,"CASH";#N/A,#N/A,FALSE,"1,2";#N/A,#N/A,FALSE,"3";#N/A,#N/A,FALSE,"4";#N/A,#N/A,FALSE,"5,6,7";#N/A,#N/A,FALSE,"8,9"}</definedName>
    <definedName name="_мощность">[9]Списки!$A$2:$A$3</definedName>
    <definedName name="_Переченьоборудованияя">[8]Проект!$B$625</definedName>
    <definedName name="_xlnm._FilterDatabase" localSheetId="0" hidden="1">Вопросы!$A$4:$J$4</definedName>
    <definedName name="_xlnm._FilterDatabase" localSheetId="2" hidden="1">Реестр!$A$18:$L$1019</definedName>
    <definedName name="A_Group">[10]Калькулятор!$F$43</definedName>
    <definedName name="A_rait">'[10]7.2'!$F$13</definedName>
    <definedName name="a04t" localSheetId="15">#REF!</definedName>
    <definedName name="a04t" localSheetId="4">#REF!</definedName>
    <definedName name="a04t" localSheetId="1">#REF!</definedName>
    <definedName name="a04t" localSheetId="2">#REF!</definedName>
    <definedName name="a04t" localSheetId="3">#REF!</definedName>
    <definedName name="a04t">#REF!</definedName>
    <definedName name="About_AI" localSheetId="15">#REF!</definedName>
    <definedName name="About_AI" localSheetId="4">#REF!</definedName>
    <definedName name="About_AI" localSheetId="1">#REF!</definedName>
    <definedName name="About_AI" localSheetId="2">#REF!</definedName>
    <definedName name="About_AI" localSheetId="3">#REF!</definedName>
    <definedName name="About_AI">#REF!</definedName>
    <definedName name="About_AI_Summ" localSheetId="15">#REF!</definedName>
    <definedName name="About_AI_Summ" localSheetId="4">#REF!</definedName>
    <definedName name="About_AI_Summ" localSheetId="1">#REF!</definedName>
    <definedName name="About_AI_Summ" localSheetId="2">#REF!</definedName>
    <definedName name="About_AI_Summ" localSheetId="3">#REF!</definedName>
    <definedName name="About_AI_Summ">#REF!</definedName>
    <definedName name="Additional_pay_conveyer">[10]Калькулятор!$C$336</definedName>
    <definedName name="agent_aviable">'[10]1.1'!$C$126</definedName>
    <definedName name="AI_Version" localSheetId="15">[11]Опции!$B$5</definedName>
    <definedName name="AI_Version" localSheetId="16">[1]Options!$B$5</definedName>
    <definedName name="AI_Version">[8]Опции!$B$5</definedName>
    <definedName name="all" localSheetId="4">#REF!</definedName>
    <definedName name="all" localSheetId="2">#REF!</definedName>
    <definedName name="all" localSheetId="3">#REF!</definedName>
    <definedName name="all">#REF!</definedName>
    <definedName name="AR_Vote_1">'[10]7.6'!$K$26</definedName>
    <definedName name="AR_Vote_10">'[10]7.6'!$K$269</definedName>
    <definedName name="AR_Vote_11">'[10]7.6'!$K$296</definedName>
    <definedName name="AR_Vote_12">'[10]7.6'!$K$323</definedName>
    <definedName name="AR_Vote_13">'[10]7.6'!$K$350</definedName>
    <definedName name="AR_Vote_14">'[10]7.6'!$K$377</definedName>
    <definedName name="AR_Vote_15">'[10]7.6'!$K$404</definedName>
    <definedName name="AR_Vote_16">'[10]7.6'!$K$431</definedName>
    <definedName name="AR_Vote_17">'[10]7.6'!$K$458</definedName>
    <definedName name="AR_Vote_18">'[10]7.6'!$K$485</definedName>
    <definedName name="AR_Vote_19">'[10]7.6'!$K$512</definedName>
    <definedName name="AR_Vote_2">'[10]7.6'!$K$53</definedName>
    <definedName name="AR_Vote_20">'[10]7.6'!$K$539</definedName>
    <definedName name="AR_Vote_3">'[10]7.6'!$K$80</definedName>
    <definedName name="AR_Vote_4">'[10]7.6'!$K$107</definedName>
    <definedName name="AR_Vote_5">'[10]7.6'!$K$134</definedName>
    <definedName name="AR_Vote_6">'[10]7.6'!$K$161</definedName>
    <definedName name="AR_Vote_7">'[10]7.6'!$K$188</definedName>
    <definedName name="AR_Vote_8">'[10]7.6'!$K$215</definedName>
    <definedName name="AR_Vote_9">'[10]7.6'!$K$242</definedName>
    <definedName name="Attract_channel">'[10]1.1'!$D$9</definedName>
    <definedName name="Attract_channel_table">'[10]1.1'!$M$132:$N$137</definedName>
    <definedName name="auc_trigger">[10]Калькулятор!$F$47</definedName>
    <definedName name="awe" localSheetId="15" hidden="1">{#N/A,#N/A,FALSE,"REC";#N/A,#N/A,FALSE,"ASSETS";#N/A,#N/A,FALSE,"LIABILITIES";#N/A,#N/A,FALSE,"P&amp;L";#N/A,#N/A,FALSE,"FUNDS";#N/A,#N/A,FALSE,"CASH";#N/A,#N/A,FALSE,"1,2";#N/A,#N/A,FALSE,"3";#N/A,#N/A,FALSE,"4";#N/A,#N/A,FALSE,"5,6,7";#N/A,#N/A,FALSE,"8,9"}</definedName>
    <definedName name="awe" localSheetId="4" hidden="1">{#N/A,#N/A,FALSE,"REC";#N/A,#N/A,FALSE,"ASSETS";#N/A,#N/A,FALSE,"LIABILITIES";#N/A,#N/A,FALSE,"P&amp;L";#N/A,#N/A,FALSE,"FUNDS";#N/A,#N/A,FALSE,"CASH";#N/A,#N/A,FALSE,"1,2";#N/A,#N/A,FALSE,"3";#N/A,#N/A,FALSE,"4";#N/A,#N/A,FALSE,"5,6,7";#N/A,#N/A,FALSE,"8,9"}</definedName>
    <definedName name="awe" localSheetId="1" hidden="1">{#N/A,#N/A,FALSE,"REC";#N/A,#N/A,FALSE,"ASSETS";#N/A,#N/A,FALSE,"LIABILITIES";#N/A,#N/A,FALSE,"P&amp;L";#N/A,#N/A,FALSE,"FUNDS";#N/A,#N/A,FALSE,"CASH";#N/A,#N/A,FALSE,"1,2";#N/A,#N/A,FALSE,"3";#N/A,#N/A,FALSE,"4";#N/A,#N/A,FALSE,"5,6,7";#N/A,#N/A,FALSE,"8,9"}</definedName>
    <definedName name="awe" localSheetId="5" hidden="1">{#N/A,#N/A,FALSE,"REC";#N/A,#N/A,FALSE,"ASSETS";#N/A,#N/A,FALSE,"LIABILITIES";#N/A,#N/A,FALSE,"P&amp;L";#N/A,#N/A,FALSE,"FUNDS";#N/A,#N/A,FALSE,"CASH";#N/A,#N/A,FALSE,"1,2";#N/A,#N/A,FALSE,"3";#N/A,#N/A,FALSE,"4";#N/A,#N/A,FALSE,"5,6,7";#N/A,#N/A,FALSE,"8,9"}</definedName>
    <definedName name="awe" localSheetId="2" hidden="1">{#N/A,#N/A,FALSE,"REC";#N/A,#N/A,FALSE,"ASSETS";#N/A,#N/A,FALSE,"LIABILITIES";#N/A,#N/A,FALSE,"P&amp;L";#N/A,#N/A,FALSE,"FUNDS";#N/A,#N/A,FALSE,"CASH";#N/A,#N/A,FALSE,"1,2";#N/A,#N/A,FALSE,"3";#N/A,#N/A,FALSE,"4";#N/A,#N/A,FALSE,"5,6,7";#N/A,#N/A,FALSE,"8,9"}</definedName>
    <definedName name="awe" localSheetId="3" hidden="1">{#N/A,#N/A,FALSE,"REC";#N/A,#N/A,FALSE,"ASSETS";#N/A,#N/A,FALSE,"LIABILITIES";#N/A,#N/A,FALSE,"P&amp;L";#N/A,#N/A,FALSE,"FUNDS";#N/A,#N/A,FALSE,"CASH";#N/A,#N/A,FALSE,"1,2";#N/A,#N/A,FALSE,"3";#N/A,#N/A,FALSE,"4";#N/A,#N/A,FALSE,"5,6,7";#N/A,#N/A,FALSE,"8,9"}</definedName>
    <definedName name="awe" hidden="1">{#N/A,#N/A,FALSE,"REC";#N/A,#N/A,FALSE,"ASSETS";#N/A,#N/A,FALSE,"LIABILITIES";#N/A,#N/A,FALSE,"P&amp;L";#N/A,#N/A,FALSE,"FUNDS";#N/A,#N/A,FALSE,"CASH";#N/A,#N/A,FALSE,"1,2";#N/A,#N/A,FALSE,"3";#N/A,#N/A,FALSE,"4";#N/A,#N/A,FALSE,"5,6,7";#N/A,#N/A,FALSE,"8,9"}</definedName>
    <definedName name="Balanceholder_conv">[10]Калькулятор!$F$109</definedName>
    <definedName name="Balanceholder_type_LD">'[10]1.1'!$B$165</definedName>
    <definedName name="Bank_stafflist">'[10]Исходные данные'!$AS$86:$AS$3659</definedName>
    <definedName name="BaseCIP_FA1" localSheetId="15">#REF!</definedName>
    <definedName name="BaseCIP_FA1" localSheetId="4">#REF!</definedName>
    <definedName name="BaseCIP_FA1" localSheetId="1">#REF!</definedName>
    <definedName name="BaseCIP_FA1" localSheetId="2">#REF!</definedName>
    <definedName name="BaseCIP_FA1" localSheetId="3">#REF!</definedName>
    <definedName name="BaseCIP_FA1">#REF!</definedName>
    <definedName name="BaseCIP_FA2" localSheetId="15">#REF!</definedName>
    <definedName name="BaseCIP_FA2" localSheetId="4">#REF!</definedName>
    <definedName name="BaseCIP_FA2" localSheetId="1">#REF!</definedName>
    <definedName name="BaseCIP_FA2" localSheetId="2">#REF!</definedName>
    <definedName name="BaseCIP_FA2" localSheetId="3">#REF!</definedName>
    <definedName name="BaseCIP_FA2">#REF!</definedName>
    <definedName name="BaseCIP_FA3" localSheetId="15">#REF!</definedName>
    <definedName name="BaseCIP_FA3" localSheetId="4">#REF!</definedName>
    <definedName name="BaseCIP_FA3" localSheetId="1">#REF!</definedName>
    <definedName name="BaseCIP_FA3" localSheetId="2">#REF!</definedName>
    <definedName name="BaseCIP_FA3" localSheetId="3">#REF!</definedName>
    <definedName name="BaseCIP_FA3">#REF!</definedName>
    <definedName name="BaseCIP_FA4" localSheetId="15">#REF!</definedName>
    <definedName name="BaseCIP_FA4" localSheetId="4">#REF!</definedName>
    <definedName name="BaseCIP_FA4" localSheetId="1">#REF!</definedName>
    <definedName name="BaseCIP_FA4" localSheetId="2">#REF!</definedName>
    <definedName name="BaseCIP_FA4" localSheetId="3">#REF!</definedName>
    <definedName name="BaseCIP_FA4">#REF!</definedName>
    <definedName name="BaseCIP_FA5" localSheetId="15">#REF!</definedName>
    <definedName name="BaseCIP_FA5" localSheetId="4">#REF!</definedName>
    <definedName name="BaseCIP_FA5" localSheetId="1">#REF!</definedName>
    <definedName name="BaseCIP_FA5" localSheetId="2">#REF!</definedName>
    <definedName name="BaseCIP_FA5" localSheetId="3">#REF!</definedName>
    <definedName name="BaseCIP_FA5">#REF!</definedName>
    <definedName name="BaseCIP_FA6" localSheetId="15">#REF!</definedName>
    <definedName name="BaseCIP_FA6" localSheetId="4">#REF!</definedName>
    <definedName name="BaseCIP_FA6" localSheetId="1">#REF!</definedName>
    <definedName name="BaseCIP_FA6" localSheetId="2">#REF!</definedName>
    <definedName name="BaseCIP_FA6" localSheetId="3">#REF!</definedName>
    <definedName name="BaseCIP_FA6">#REF!</definedName>
    <definedName name="BaseCIP_ITA" localSheetId="15">#REF!</definedName>
    <definedName name="BaseCIP_ITA" localSheetId="4">#REF!</definedName>
    <definedName name="BaseCIP_ITA" localSheetId="1">#REF!</definedName>
    <definedName name="BaseCIP_ITA" localSheetId="2">#REF!</definedName>
    <definedName name="BaseCIP_ITA" localSheetId="3">#REF!</definedName>
    <definedName name="BaseCIP_ITA">#REF!</definedName>
    <definedName name="BaseDepr_FA" localSheetId="15">#REF!</definedName>
    <definedName name="BaseDepr_FA" localSheetId="4">#REF!</definedName>
    <definedName name="BaseDepr_FA" localSheetId="1">#REF!</definedName>
    <definedName name="BaseDepr_FA" localSheetId="2">#REF!</definedName>
    <definedName name="BaseDepr_FA" localSheetId="3">#REF!</definedName>
    <definedName name="BaseDepr_FA">#REF!</definedName>
    <definedName name="BaseDepr_ITA" localSheetId="15">#REF!</definedName>
    <definedName name="BaseDepr_ITA" localSheetId="4">#REF!</definedName>
    <definedName name="BaseDepr_ITA" localSheetId="1">#REF!</definedName>
    <definedName name="BaseDepr_ITA" localSheetId="2">#REF!</definedName>
    <definedName name="BaseDepr_ITA" localSheetId="3">#REF!</definedName>
    <definedName name="BaseDepr_ITA">#REF!</definedName>
    <definedName name="BaseGBV_FA1" localSheetId="15">#REF!</definedName>
    <definedName name="BaseGBV_FA1" localSheetId="4">#REF!</definedName>
    <definedName name="BaseGBV_FA1" localSheetId="1">#REF!</definedName>
    <definedName name="BaseGBV_FA1" localSheetId="2">#REF!</definedName>
    <definedName name="BaseGBV_FA1" localSheetId="3">#REF!</definedName>
    <definedName name="BaseGBV_FA1">#REF!</definedName>
    <definedName name="BaseGBV_FA2" localSheetId="15">#REF!</definedName>
    <definedName name="BaseGBV_FA2" localSheetId="4">#REF!</definedName>
    <definedName name="BaseGBV_FA2" localSheetId="1">#REF!</definedName>
    <definedName name="BaseGBV_FA2" localSheetId="2">#REF!</definedName>
    <definedName name="BaseGBV_FA2" localSheetId="3">#REF!</definedName>
    <definedName name="BaseGBV_FA2">#REF!</definedName>
    <definedName name="BaseGBV_FA3" localSheetId="15">#REF!</definedName>
    <definedName name="BaseGBV_FA3" localSheetId="4">#REF!</definedName>
    <definedName name="BaseGBV_FA3" localSheetId="1">#REF!</definedName>
    <definedName name="BaseGBV_FA3" localSheetId="2">#REF!</definedName>
    <definedName name="BaseGBV_FA3" localSheetId="3">#REF!</definedName>
    <definedName name="BaseGBV_FA3">#REF!</definedName>
    <definedName name="BaseGBV_FA4" localSheetId="15">#REF!</definedName>
    <definedName name="BaseGBV_FA4" localSheetId="4">#REF!</definedName>
    <definedName name="BaseGBV_FA4" localSheetId="1">#REF!</definedName>
    <definedName name="BaseGBV_FA4" localSheetId="2">#REF!</definedName>
    <definedName name="BaseGBV_FA4" localSheetId="3">#REF!</definedName>
    <definedName name="BaseGBV_FA4">#REF!</definedName>
    <definedName name="BaseGBV_FA5" localSheetId="15">#REF!</definedName>
    <definedName name="BaseGBV_FA5" localSheetId="4">#REF!</definedName>
    <definedName name="BaseGBV_FA5" localSheetId="1">#REF!</definedName>
    <definedName name="BaseGBV_FA5" localSheetId="2">#REF!</definedName>
    <definedName name="BaseGBV_FA5" localSheetId="3">#REF!</definedName>
    <definedName name="BaseGBV_FA5">#REF!</definedName>
    <definedName name="BaseGBV_FA6" localSheetId="15">#REF!</definedName>
    <definedName name="BaseGBV_FA6" localSheetId="4">#REF!</definedName>
    <definedName name="BaseGBV_FA6" localSheetId="1">#REF!</definedName>
    <definedName name="BaseGBV_FA6" localSheetId="2">#REF!</definedName>
    <definedName name="BaseGBV_FA6" localSheetId="3">#REF!</definedName>
    <definedName name="BaseGBV_FA6">#REF!</definedName>
    <definedName name="BaseGBV_ITA" localSheetId="15">#REF!</definedName>
    <definedName name="BaseGBV_ITA" localSheetId="4">#REF!</definedName>
    <definedName name="BaseGBV_ITA" localSheetId="1">#REF!</definedName>
    <definedName name="BaseGBV_ITA" localSheetId="2">#REF!</definedName>
    <definedName name="BaseGBV_ITA" localSheetId="3">#REF!</definedName>
    <definedName name="BaseGBV_ITA">#REF!</definedName>
    <definedName name="bb" localSheetId="15" hidden="1">{#N/A,#N/A,FALSE,"REC";#N/A,#N/A,FALSE,"ASSETS";#N/A,#N/A,FALSE,"LIABILITIES";#N/A,#N/A,FALSE,"P&amp;L";#N/A,#N/A,FALSE,"FUNDS";#N/A,#N/A,FALSE,"CASH";#N/A,#N/A,FALSE,"1,2";#N/A,#N/A,FALSE,"3";#N/A,#N/A,FALSE,"4";#N/A,#N/A,FALSE,"5,6,7";#N/A,#N/A,FALSE,"8,9"}</definedName>
    <definedName name="bb" localSheetId="4" hidden="1">{#N/A,#N/A,FALSE,"REC";#N/A,#N/A,FALSE,"ASSETS";#N/A,#N/A,FALSE,"LIABILITIES";#N/A,#N/A,FALSE,"P&amp;L";#N/A,#N/A,FALSE,"FUNDS";#N/A,#N/A,FALSE,"CASH";#N/A,#N/A,FALSE,"1,2";#N/A,#N/A,FALSE,"3";#N/A,#N/A,FALSE,"4";#N/A,#N/A,FALSE,"5,6,7";#N/A,#N/A,FALSE,"8,9"}</definedName>
    <definedName name="bb" localSheetId="1" hidden="1">{#N/A,#N/A,FALSE,"REC";#N/A,#N/A,FALSE,"ASSETS";#N/A,#N/A,FALSE,"LIABILITIES";#N/A,#N/A,FALSE,"P&amp;L";#N/A,#N/A,FALSE,"FUNDS";#N/A,#N/A,FALSE,"CASH";#N/A,#N/A,FALSE,"1,2";#N/A,#N/A,FALSE,"3";#N/A,#N/A,FALSE,"4";#N/A,#N/A,FALSE,"5,6,7";#N/A,#N/A,FALSE,"8,9"}</definedName>
    <definedName name="bb" localSheetId="5" hidden="1">{#N/A,#N/A,FALSE,"REC";#N/A,#N/A,FALSE,"ASSETS";#N/A,#N/A,FALSE,"LIABILITIES";#N/A,#N/A,FALSE,"P&amp;L";#N/A,#N/A,FALSE,"FUNDS";#N/A,#N/A,FALSE,"CASH";#N/A,#N/A,FALSE,"1,2";#N/A,#N/A,FALSE,"3";#N/A,#N/A,FALSE,"4";#N/A,#N/A,FALSE,"5,6,7";#N/A,#N/A,FALSE,"8,9"}</definedName>
    <definedName name="bb" localSheetId="2" hidden="1">{#N/A,#N/A,FALSE,"REC";#N/A,#N/A,FALSE,"ASSETS";#N/A,#N/A,FALSE,"LIABILITIES";#N/A,#N/A,FALSE,"P&amp;L";#N/A,#N/A,FALSE,"FUNDS";#N/A,#N/A,FALSE,"CASH";#N/A,#N/A,FALSE,"1,2";#N/A,#N/A,FALSE,"3";#N/A,#N/A,FALSE,"4";#N/A,#N/A,FALSE,"5,6,7";#N/A,#N/A,FALSE,"8,9"}</definedName>
    <definedName name="bb" localSheetId="3" hidden="1">{#N/A,#N/A,FALSE,"REC";#N/A,#N/A,FALSE,"ASSETS";#N/A,#N/A,FALSE,"LIABILITIES";#N/A,#N/A,FALSE,"P&amp;L";#N/A,#N/A,FALSE,"FUNDS";#N/A,#N/A,FALSE,"CASH";#N/A,#N/A,FALSE,"1,2";#N/A,#N/A,FALSE,"3";#N/A,#N/A,FALSE,"4";#N/A,#N/A,FALSE,"5,6,7";#N/A,#N/A,FALSE,"8,9"}</definedName>
    <definedName name="bb" hidden="1">{#N/A,#N/A,FALSE,"REC";#N/A,#N/A,FALSE,"ASSETS";#N/A,#N/A,FALSE,"LIABILITIES";#N/A,#N/A,FALSE,"P&amp;L";#N/A,#N/A,FALSE,"FUNDS";#N/A,#N/A,FALSE,"CASH";#N/A,#N/A,FALSE,"1,2";#N/A,#N/A,FALSE,"3";#N/A,#N/A,FALSE,"4";#N/A,#N/A,FALSE,"5,6,7";#N/A,#N/A,FALSE,"8,9"}</definedName>
    <definedName name="bbbbbb" localSheetId="15" hidden="1">{#N/A,#N/A,FALSE,"REC";#N/A,#N/A,FALSE,"ASSETS";#N/A,#N/A,FALSE,"LIABILITIES";#N/A,#N/A,FALSE,"P&amp;L";#N/A,#N/A,FALSE,"FUNDS";#N/A,#N/A,FALSE,"CASH";#N/A,#N/A,FALSE,"1,2";#N/A,#N/A,FALSE,"3";#N/A,#N/A,FALSE,"4";#N/A,#N/A,FALSE,"5,6,7";#N/A,#N/A,FALSE,"8,9"}</definedName>
    <definedName name="bbbbbb" localSheetId="4" hidden="1">{#N/A,#N/A,FALSE,"REC";#N/A,#N/A,FALSE,"ASSETS";#N/A,#N/A,FALSE,"LIABILITIES";#N/A,#N/A,FALSE,"P&amp;L";#N/A,#N/A,FALSE,"FUNDS";#N/A,#N/A,FALSE,"CASH";#N/A,#N/A,FALSE,"1,2";#N/A,#N/A,FALSE,"3";#N/A,#N/A,FALSE,"4";#N/A,#N/A,FALSE,"5,6,7";#N/A,#N/A,FALSE,"8,9"}</definedName>
    <definedName name="bbbbbb" localSheetId="1" hidden="1">{#N/A,#N/A,FALSE,"REC";#N/A,#N/A,FALSE,"ASSETS";#N/A,#N/A,FALSE,"LIABILITIES";#N/A,#N/A,FALSE,"P&amp;L";#N/A,#N/A,FALSE,"FUNDS";#N/A,#N/A,FALSE,"CASH";#N/A,#N/A,FALSE,"1,2";#N/A,#N/A,FALSE,"3";#N/A,#N/A,FALSE,"4";#N/A,#N/A,FALSE,"5,6,7";#N/A,#N/A,FALSE,"8,9"}</definedName>
    <definedName name="bbbbbb" localSheetId="5" hidden="1">{#N/A,#N/A,FALSE,"REC";#N/A,#N/A,FALSE,"ASSETS";#N/A,#N/A,FALSE,"LIABILITIES";#N/A,#N/A,FALSE,"P&amp;L";#N/A,#N/A,FALSE,"FUNDS";#N/A,#N/A,FALSE,"CASH";#N/A,#N/A,FALSE,"1,2";#N/A,#N/A,FALSE,"3";#N/A,#N/A,FALSE,"4";#N/A,#N/A,FALSE,"5,6,7";#N/A,#N/A,FALSE,"8,9"}</definedName>
    <definedName name="bbbbbb" localSheetId="2" hidden="1">{#N/A,#N/A,FALSE,"REC";#N/A,#N/A,FALSE,"ASSETS";#N/A,#N/A,FALSE,"LIABILITIES";#N/A,#N/A,FALSE,"P&amp;L";#N/A,#N/A,FALSE,"FUNDS";#N/A,#N/A,FALSE,"CASH";#N/A,#N/A,FALSE,"1,2";#N/A,#N/A,FALSE,"3";#N/A,#N/A,FALSE,"4";#N/A,#N/A,FALSE,"5,6,7";#N/A,#N/A,FALSE,"8,9"}</definedName>
    <definedName name="bbbbbb" localSheetId="3" hidden="1">{#N/A,#N/A,FALSE,"REC";#N/A,#N/A,FALSE,"ASSETS";#N/A,#N/A,FALSE,"LIABILITIES";#N/A,#N/A,FALSE,"P&amp;L";#N/A,#N/A,FALSE,"FUNDS";#N/A,#N/A,FALSE,"CASH";#N/A,#N/A,FALSE,"1,2";#N/A,#N/A,FALSE,"3";#N/A,#N/A,FALSE,"4";#N/A,#N/A,FALSE,"5,6,7";#N/A,#N/A,FALSE,"8,9"}</definedName>
    <definedName name="bbbbbb" hidden="1">{#N/A,#N/A,FALSE,"REC";#N/A,#N/A,FALSE,"ASSETS";#N/A,#N/A,FALSE,"LIABILITIES";#N/A,#N/A,FALSE,"P&amp;L";#N/A,#N/A,FALSE,"FUNDS";#N/A,#N/A,FALSE,"CASH";#N/A,#N/A,FALSE,"1,2";#N/A,#N/A,FALSE,"3";#N/A,#N/A,FALSE,"4";#N/A,#N/A,FALSE,"5,6,7";#N/A,#N/A,FALSE,"8,9"}</definedName>
    <definedName name="bbv" localSheetId="15" hidden="1">{#N/A,#N/A,FALSE,"REC";#N/A,#N/A,FALSE,"ASSETS";#N/A,#N/A,FALSE,"LIABILITIES";#N/A,#N/A,FALSE,"P&amp;L";#N/A,#N/A,FALSE,"FUNDS";#N/A,#N/A,FALSE,"CASH";#N/A,#N/A,FALSE,"1,2";#N/A,#N/A,FALSE,"3";#N/A,#N/A,FALSE,"4";#N/A,#N/A,FALSE,"5,6,7";#N/A,#N/A,FALSE,"8,9"}</definedName>
    <definedName name="bbv" localSheetId="4" hidden="1">{#N/A,#N/A,FALSE,"REC";#N/A,#N/A,FALSE,"ASSETS";#N/A,#N/A,FALSE,"LIABILITIES";#N/A,#N/A,FALSE,"P&amp;L";#N/A,#N/A,FALSE,"FUNDS";#N/A,#N/A,FALSE,"CASH";#N/A,#N/A,FALSE,"1,2";#N/A,#N/A,FALSE,"3";#N/A,#N/A,FALSE,"4";#N/A,#N/A,FALSE,"5,6,7";#N/A,#N/A,FALSE,"8,9"}</definedName>
    <definedName name="bbv" localSheetId="1" hidden="1">{#N/A,#N/A,FALSE,"REC";#N/A,#N/A,FALSE,"ASSETS";#N/A,#N/A,FALSE,"LIABILITIES";#N/A,#N/A,FALSE,"P&amp;L";#N/A,#N/A,FALSE,"FUNDS";#N/A,#N/A,FALSE,"CASH";#N/A,#N/A,FALSE,"1,2";#N/A,#N/A,FALSE,"3";#N/A,#N/A,FALSE,"4";#N/A,#N/A,FALSE,"5,6,7";#N/A,#N/A,FALSE,"8,9"}</definedName>
    <definedName name="bbv" localSheetId="5" hidden="1">{#N/A,#N/A,FALSE,"REC";#N/A,#N/A,FALSE,"ASSETS";#N/A,#N/A,FALSE,"LIABILITIES";#N/A,#N/A,FALSE,"P&amp;L";#N/A,#N/A,FALSE,"FUNDS";#N/A,#N/A,FALSE,"CASH";#N/A,#N/A,FALSE,"1,2";#N/A,#N/A,FALSE,"3";#N/A,#N/A,FALSE,"4";#N/A,#N/A,FALSE,"5,6,7";#N/A,#N/A,FALSE,"8,9"}</definedName>
    <definedName name="bbv" localSheetId="2" hidden="1">{#N/A,#N/A,FALSE,"REC";#N/A,#N/A,FALSE,"ASSETS";#N/A,#N/A,FALSE,"LIABILITIES";#N/A,#N/A,FALSE,"P&amp;L";#N/A,#N/A,FALSE,"FUNDS";#N/A,#N/A,FALSE,"CASH";#N/A,#N/A,FALSE,"1,2";#N/A,#N/A,FALSE,"3";#N/A,#N/A,FALSE,"4";#N/A,#N/A,FALSE,"5,6,7";#N/A,#N/A,FALSE,"8,9"}</definedName>
    <definedName name="bbv" localSheetId="3" hidden="1">{#N/A,#N/A,FALSE,"REC";#N/A,#N/A,FALSE,"ASSETS";#N/A,#N/A,FALSE,"LIABILITIES";#N/A,#N/A,FALSE,"P&amp;L";#N/A,#N/A,FALSE,"FUNDS";#N/A,#N/A,FALSE,"CASH";#N/A,#N/A,FALSE,"1,2";#N/A,#N/A,FALSE,"3";#N/A,#N/A,FALSE,"4";#N/A,#N/A,FALSE,"5,6,7";#N/A,#N/A,FALSE,"8,9"}</definedName>
    <definedName name="bbv" hidden="1">{#N/A,#N/A,FALSE,"REC";#N/A,#N/A,FALSE,"ASSETS";#N/A,#N/A,FALSE,"LIABILITIES";#N/A,#N/A,FALSE,"P&amp;L";#N/A,#N/A,FALSE,"FUNDS";#N/A,#N/A,FALSE,"CASH";#N/A,#N/A,FALSE,"1,2";#N/A,#N/A,FALSE,"3";#N/A,#N/A,FALSE,"4";#N/A,#N/A,FALSE,"5,6,7";#N/A,#N/A,FALSE,"8,9"}</definedName>
    <definedName name="calc_status">[10]Калькулятор!$L$3</definedName>
    <definedName name="CalcMethod" localSheetId="15">[11]Проект!$F$88</definedName>
    <definedName name="CalcMethod" localSheetId="16">[1]Проект!$B$78</definedName>
    <definedName name="CalcMethod">[8]Проект!$F$88</definedName>
    <definedName name="CAPEX" localSheetId="15">#REF!</definedName>
    <definedName name="capex">[12]Чувствительность!$B$5</definedName>
    <definedName name="category_leasing_conv">[10]Калькулятор!$F$27</definedName>
    <definedName name="category_sotr">'[10]1.1'!$D$11</definedName>
    <definedName name="cdvv" localSheetId="15" hidden="1">{#N/A,#N/A,FALSE,"REC";#N/A,#N/A,FALSE,"ASSETS";#N/A,#N/A,FALSE,"LIABILITIES";#N/A,#N/A,FALSE,"P&amp;L";#N/A,#N/A,FALSE,"FUNDS";#N/A,#N/A,FALSE,"CASH";#N/A,#N/A,FALSE,"1,2";#N/A,#N/A,FALSE,"3";#N/A,#N/A,FALSE,"4";#N/A,#N/A,FALSE,"5,6,7";#N/A,#N/A,FALSE,"8,9"}</definedName>
    <definedName name="cdvv" localSheetId="4" hidden="1">{#N/A,#N/A,FALSE,"REC";#N/A,#N/A,FALSE,"ASSETS";#N/A,#N/A,FALSE,"LIABILITIES";#N/A,#N/A,FALSE,"P&amp;L";#N/A,#N/A,FALSE,"FUNDS";#N/A,#N/A,FALSE,"CASH";#N/A,#N/A,FALSE,"1,2";#N/A,#N/A,FALSE,"3";#N/A,#N/A,FALSE,"4";#N/A,#N/A,FALSE,"5,6,7";#N/A,#N/A,FALSE,"8,9"}</definedName>
    <definedName name="cdvv" localSheetId="1" hidden="1">{#N/A,#N/A,FALSE,"REC";#N/A,#N/A,FALSE,"ASSETS";#N/A,#N/A,FALSE,"LIABILITIES";#N/A,#N/A,FALSE,"P&amp;L";#N/A,#N/A,FALSE,"FUNDS";#N/A,#N/A,FALSE,"CASH";#N/A,#N/A,FALSE,"1,2";#N/A,#N/A,FALSE,"3";#N/A,#N/A,FALSE,"4";#N/A,#N/A,FALSE,"5,6,7";#N/A,#N/A,FALSE,"8,9"}</definedName>
    <definedName name="cdvv" localSheetId="5" hidden="1">{#N/A,#N/A,FALSE,"REC";#N/A,#N/A,FALSE,"ASSETS";#N/A,#N/A,FALSE,"LIABILITIES";#N/A,#N/A,FALSE,"P&amp;L";#N/A,#N/A,FALSE,"FUNDS";#N/A,#N/A,FALSE,"CASH";#N/A,#N/A,FALSE,"1,2";#N/A,#N/A,FALSE,"3";#N/A,#N/A,FALSE,"4";#N/A,#N/A,FALSE,"5,6,7";#N/A,#N/A,FALSE,"8,9"}</definedName>
    <definedName name="cdvv" localSheetId="2" hidden="1">{#N/A,#N/A,FALSE,"REC";#N/A,#N/A,FALSE,"ASSETS";#N/A,#N/A,FALSE,"LIABILITIES";#N/A,#N/A,FALSE,"P&amp;L";#N/A,#N/A,FALSE,"FUNDS";#N/A,#N/A,FALSE,"CASH";#N/A,#N/A,FALSE,"1,2";#N/A,#N/A,FALSE,"3";#N/A,#N/A,FALSE,"4";#N/A,#N/A,FALSE,"5,6,7";#N/A,#N/A,FALSE,"8,9"}</definedName>
    <definedName name="cdvv" localSheetId="3" hidden="1">{#N/A,#N/A,FALSE,"REC";#N/A,#N/A,FALSE,"ASSETS";#N/A,#N/A,FALSE,"LIABILITIES";#N/A,#N/A,FALSE,"P&amp;L";#N/A,#N/A,FALSE,"FUNDS";#N/A,#N/A,FALSE,"CASH";#N/A,#N/A,FALSE,"1,2";#N/A,#N/A,FALSE,"3";#N/A,#N/A,FALSE,"4";#N/A,#N/A,FALSE,"5,6,7";#N/A,#N/A,FALSE,"8,9"}</definedName>
    <definedName name="cdvv" hidden="1">{#N/A,#N/A,FALSE,"REC";#N/A,#N/A,FALSE,"ASSETS";#N/A,#N/A,FALSE,"LIABILITIES";#N/A,#N/A,FALSE,"P&amp;L";#N/A,#N/A,FALSE,"FUNDS";#N/A,#N/A,FALSE,"CASH";#N/A,#N/A,FALSE,"1,2";#N/A,#N/A,FALSE,"3";#N/A,#N/A,FALSE,"4";#N/A,#N/A,FALSE,"5,6,7";#N/A,#N/A,FALSE,"8,9"}</definedName>
    <definedName name="Change_1">[10]Калькулятор!$T$294</definedName>
    <definedName name="change_cell_annuity">[10]Графики_розн!$F$167</definedName>
    <definedName name="check_vote_1">'[10]Чек-лист'!$H$44</definedName>
    <definedName name="check_vote_10">'[10]Чек-лист'!$H$278</definedName>
    <definedName name="check_vote_11">'[10]Чек-лист'!$H$304</definedName>
    <definedName name="check_vote_12">'[10]Чек-лист'!$H$330</definedName>
    <definedName name="check_vote_13">'[10]Чек-лист'!$H$356</definedName>
    <definedName name="check_vote_14">'[10]Чек-лист'!$H$382</definedName>
    <definedName name="check_vote_15">'[10]Чек-лист'!$H$408</definedName>
    <definedName name="check_vote_16">'[10]Чек-лист'!$H$434</definedName>
    <definedName name="check_vote_17">'[10]Чек-лист'!$H$460</definedName>
    <definedName name="check_vote_18">'[10]Чек-лист'!$H$486</definedName>
    <definedName name="check_vote_19">'[10]Чек-лист'!$H$512</definedName>
    <definedName name="check_vote_2">'[10]Чек-лист'!$H$70</definedName>
    <definedName name="check_vote_20">'[10]Чек-лист'!$H$538</definedName>
    <definedName name="check_vote_3">'[10]Чек-лист'!$H$96</definedName>
    <definedName name="check_vote_4">'[10]Чек-лист'!$H$122</definedName>
    <definedName name="check_vote_5">'[10]Чек-лист'!$H$148</definedName>
    <definedName name="check_vote_6">'[10]Чек-лист'!$H$174</definedName>
    <definedName name="check_vote_7">'[10]Чек-лист'!$H$200</definedName>
    <definedName name="check_vote_8">'[10]Чек-лист'!$H$226</definedName>
    <definedName name="check_vote_9">'[10]Чек-лист'!$H$252</definedName>
    <definedName name="Client">[13]Input_Assumptions!$B$6</definedName>
    <definedName name="Client_segment">'[10]1.1'!$C$124</definedName>
    <definedName name="CoD" localSheetId="15">#REF!</definedName>
    <definedName name="CoD" localSheetId="4">#REF!</definedName>
    <definedName name="CoD" localSheetId="1">#REF!</definedName>
    <definedName name="CoD" localSheetId="2">#REF!</definedName>
    <definedName name="CoD" localSheetId="3">#REF!</definedName>
    <definedName name="CoD">#REF!</definedName>
    <definedName name="CoE" localSheetId="15">#REF!</definedName>
    <definedName name="CoE" localSheetId="4">#REF!</definedName>
    <definedName name="CoE" localSheetId="1">#REF!</definedName>
    <definedName name="CoE" localSheetId="2">#REF!</definedName>
    <definedName name="CoE" localSheetId="3">#REF!</definedName>
    <definedName name="CoE">#REF!</definedName>
    <definedName name="COGS" localSheetId="15">[14]Фин_отчет!$H$13:$L$13</definedName>
    <definedName name="COGS">[15]Фин_отчет!$H$13:$L$13</definedName>
    <definedName name="ColLastYearFB">[16]ФедД!$AH$17</definedName>
    <definedName name="ColLastYearFB1">[17]Управление!$AF$17</definedName>
    <definedName name="ColThisYearFB">[16]ФедД!$AG$17</definedName>
    <definedName name="commission_conveyer">[10]Калькулятор!$F$108</definedName>
    <definedName name="commission_retail">[10]Калькулятор!$F$107</definedName>
    <definedName name="COMP_LAST_COLUMN" localSheetId="15">#REF!</definedName>
    <definedName name="COMP_LAST_COLUMN" localSheetId="4">#REF!</definedName>
    <definedName name="COMP_LAST_COLUMN" localSheetId="1">#REF!</definedName>
    <definedName name="COMP_LAST_COLUMN" localSheetId="2">#REF!</definedName>
    <definedName name="COMP_LAST_COLUMN" localSheetId="3">#REF!</definedName>
    <definedName name="COMP_LAST_COLUMN">#REF!</definedName>
    <definedName name="company_name">'[18]S-A~Assumptions(I)'!$D$9</definedName>
    <definedName name="Compensation_conv">[10]Калькулятор!$C$335</definedName>
    <definedName name="Contract_dates_conveyer">[10]Калькулятор!$L$349:$L$352</definedName>
    <definedName name="Contract_payments_conveyer">[10]Калькулятор!$N$349:$N$352</definedName>
    <definedName name="Conveyer_prodlist">OFFSET([10]Калькулятор!$L$334,1,0):OFFSET([10]Калькулятор!$L$334,[10]Калькулятор!$F$334,0)</definedName>
    <definedName name="Conveyer_rate">[10]Калькулятор!$F$124</definedName>
    <definedName name="Conveyer_term">[10]Калькулятор!$F$62</definedName>
    <definedName name="Corp_AR">[10]Калькулятор!$C$315</definedName>
    <definedName name="cost_table" localSheetId="4">OFFSET([10]Калькулятор!$BM$60,0,1):OFFSET([10]Калькулятор!$BM$60,0,PL_Count_deal)</definedName>
    <definedName name="cost_table" localSheetId="2">OFFSET([10]Калькулятор!$BM$60,0,1):OFFSET([10]Калькулятор!$BM$60,0,PL_Count_deal)</definedName>
    <definedName name="cost_table" localSheetId="3">OFFSET([10]Калькулятор!$BM$60,0,1):OFFSET([10]Калькулятор!$BM$60,0,PL_Count_deal)</definedName>
    <definedName name="cost_table">OFFSET([10]Калькулятор!$BM$60,0,1):OFFSET([10]Калькулятор!$BM$60,0,PL_Count_deal)</definedName>
    <definedName name="CPI">[19]Допущения!$AI$19:$BV$19</definedName>
    <definedName name="credit_1_percent" localSheetId="15">#REF!</definedName>
    <definedName name="credit_1_percent" localSheetId="4">#REF!</definedName>
    <definedName name="credit_1_percent" localSheetId="1">#REF!</definedName>
    <definedName name="credit_1_percent" localSheetId="2">#REF!</definedName>
    <definedName name="credit_1_percent" localSheetId="3">#REF!</definedName>
    <definedName name="credit_1_percent">#REF!</definedName>
    <definedName name="credit_2_percent" localSheetId="15">#REF!</definedName>
    <definedName name="credit_2_percent" localSheetId="4">#REF!</definedName>
    <definedName name="credit_2_percent" localSheetId="1">#REF!</definedName>
    <definedName name="credit_2_percent" localSheetId="2">#REF!</definedName>
    <definedName name="credit_2_percent" localSheetId="3">#REF!</definedName>
    <definedName name="credit_2_percent">#REF!</definedName>
    <definedName name="credit_3_rate" localSheetId="15">#REF!</definedName>
    <definedName name="credit_3_rate" localSheetId="4">#REF!</definedName>
    <definedName name="credit_3_rate" localSheetId="1">#REF!</definedName>
    <definedName name="credit_3_rate" localSheetId="2">#REF!</definedName>
    <definedName name="credit_3_rate" localSheetId="3">#REF!</definedName>
    <definedName name="credit_3_rate">#REF!</definedName>
    <definedName name="CUR_Foreign" localSheetId="15">[11]Проект!$B$12</definedName>
    <definedName name="CUR_Foreign">[8]Проект!$B$12</definedName>
    <definedName name="CUR_I_Foreign" localSheetId="15">[11]Проект!$D$12</definedName>
    <definedName name="CUR_I_Foreign">[8]Проект!$D$12</definedName>
    <definedName name="CUR_I_Main" localSheetId="15">[11]Проект!$D$11</definedName>
    <definedName name="CUR_I_Main">[8]Проект!$D$11</definedName>
    <definedName name="CUR_I_Report" localSheetId="15">[11]Проект!$D$19</definedName>
    <definedName name="CUR_I_Report">[8]Проект!$D$19</definedName>
    <definedName name="CUR_Main" localSheetId="15">[11]Проект!$B$11</definedName>
    <definedName name="CUR_Main">[8]Проект!$B$11</definedName>
    <definedName name="CUR_Report" localSheetId="15">[11]Проект!$B$19</definedName>
    <definedName name="CUR_Report">[8]Проект!$B$19</definedName>
    <definedName name="CurName1" localSheetId="15">[20]Параметры!$B$42</definedName>
    <definedName name="CurName1">[21]Параметры!$B$42</definedName>
    <definedName name="CurName2" localSheetId="15">[20]Параметры!$B$50</definedName>
    <definedName name="CurName2">[21]Параметры!$B$50</definedName>
    <definedName name="CurName3" localSheetId="15">[20]Параметры!$B$56</definedName>
    <definedName name="CurName3">[21]Параметры!$B$56</definedName>
    <definedName name="currency_conv">[10]Калькулятор!$F$53</definedName>
    <definedName name="currency_deal">[10]Калькулятор!$F$53</definedName>
    <definedName name="currency_table">'[10]1.1'!$M$117:$P$124</definedName>
    <definedName name="current_assets" localSheetId="15">[14]Фин_отчет!$H$52:$L$52</definedName>
    <definedName name="current_assets">[15]Фин_отчет!$H$52:$L$52</definedName>
    <definedName name="Curs_EURO">'[22]Исх показатели'!$B$7</definedName>
    <definedName name="date_sign">[10]Калькулятор!$I$295</definedName>
    <definedName name="date_sign_conveyer">[10]Калькулятор!$F$24</definedName>
    <definedName name="ddd" localSheetId="15">[23]ПРОГНОЗ_1!#REF!</definedName>
    <definedName name="ddd" localSheetId="4">[24]ПРОГНОЗ_1!#REF!</definedName>
    <definedName name="ddd" localSheetId="1">[24]ПРОГНОЗ_1!#REF!</definedName>
    <definedName name="ddd" localSheetId="3">[24]ПРОГНОЗ_1!#REF!</definedName>
    <definedName name="ddd">[24]ПРОГНОЗ_1!#REF!</definedName>
    <definedName name="Deal">[10]Калькулятор!$I$293</definedName>
    <definedName name="Deal_type">[10]Калькулятор!$F$7</definedName>
    <definedName name="delivery_date_conveyer">[10]Калькулятор!$C$345</definedName>
    <definedName name="Delta_contr">[10]Калькулятор!$C$357</definedName>
    <definedName name="depric" localSheetId="15">[14]ОС!$O$14:$BV$14</definedName>
    <definedName name="depric">[15]ОС!$O$14:$BV$14</definedName>
    <definedName name="DeprRate_FA1" localSheetId="15">#REF!</definedName>
    <definedName name="DeprRate_FA1" localSheetId="4">#REF!</definedName>
    <definedName name="DeprRate_FA1" localSheetId="1">#REF!</definedName>
    <definedName name="DeprRate_FA1" localSheetId="2">#REF!</definedName>
    <definedName name="DeprRate_FA1" localSheetId="3">#REF!</definedName>
    <definedName name="DeprRate_FA1">#REF!</definedName>
    <definedName name="DeprRate_FA2" localSheetId="15">#REF!</definedName>
    <definedName name="DeprRate_FA2" localSheetId="4">#REF!</definedName>
    <definedName name="DeprRate_FA2" localSheetId="1">#REF!</definedName>
    <definedName name="DeprRate_FA2" localSheetId="2">#REF!</definedName>
    <definedName name="DeprRate_FA2" localSheetId="3">#REF!</definedName>
    <definedName name="DeprRate_FA2">#REF!</definedName>
    <definedName name="DeprRate_FA3" localSheetId="15">#REF!</definedName>
    <definedName name="DeprRate_FA3" localSheetId="4">#REF!</definedName>
    <definedName name="DeprRate_FA3" localSheetId="1">#REF!</definedName>
    <definedName name="DeprRate_FA3" localSheetId="2">#REF!</definedName>
    <definedName name="DeprRate_FA3" localSheetId="3">#REF!</definedName>
    <definedName name="DeprRate_FA3">#REF!</definedName>
    <definedName name="DeprRate_FA4" localSheetId="15">#REF!</definedName>
    <definedName name="DeprRate_FA4" localSheetId="4">#REF!</definedName>
    <definedName name="DeprRate_FA4" localSheetId="1">#REF!</definedName>
    <definedName name="DeprRate_FA4" localSheetId="2">#REF!</definedName>
    <definedName name="DeprRate_FA4" localSheetId="3">#REF!</definedName>
    <definedName name="DeprRate_FA4">#REF!</definedName>
    <definedName name="DeprRate_FA5" localSheetId="15">#REF!</definedName>
    <definedName name="DeprRate_FA5" localSheetId="4">#REF!</definedName>
    <definedName name="DeprRate_FA5" localSheetId="1">#REF!</definedName>
    <definedName name="DeprRate_FA5" localSheetId="2">#REF!</definedName>
    <definedName name="DeprRate_FA5" localSheetId="3">#REF!</definedName>
    <definedName name="DeprRate_FA5">#REF!</definedName>
    <definedName name="DeprRate_FA6" localSheetId="15">#REF!</definedName>
    <definedName name="DeprRate_FA6" localSheetId="4">#REF!</definedName>
    <definedName name="DeprRate_FA6" localSheetId="1">#REF!</definedName>
    <definedName name="DeprRate_FA6" localSheetId="2">#REF!</definedName>
    <definedName name="DeprRate_FA6" localSheetId="3">#REF!</definedName>
    <definedName name="DeprRate_FA6">#REF!</definedName>
    <definedName name="DeprRate_ITA" localSheetId="15">#REF!</definedName>
    <definedName name="DeprRate_ITA" localSheetId="4">#REF!</definedName>
    <definedName name="DeprRate_ITA" localSheetId="1">#REF!</definedName>
    <definedName name="DeprRate_ITA" localSheetId="2">#REF!</definedName>
    <definedName name="DeprRate_ITA" localSheetId="3">#REF!</definedName>
    <definedName name="DeprRate_ITA">#REF!</definedName>
    <definedName name="deviations">'[10]7.6'!$H$569:$H$575</definedName>
    <definedName name="discount">'[10]1.5'!$AQ$3:$AQ$23</definedName>
    <definedName name="Discount_fund">[10]Калькулятор!$C$333</definedName>
    <definedName name="DKP_curr_ID">[10]Калькулятор!$C$352</definedName>
    <definedName name="DL_count_list" localSheetId="4">OFFSET('[10]5.1.2'!$B$49,0,0,PL_Count_deal-1)</definedName>
    <definedName name="DL_count_list" localSheetId="2">OFFSET('[10]5.1.2'!$B$49,0,0,PL_Count_deal-1)</definedName>
    <definedName name="DL_count_list" localSheetId="3">OFFSET('[10]5.1.2'!$B$49,0,0,PL_Count_deal-1)</definedName>
    <definedName name="DL_count_list">OFFSET('[10]5.1.2'!$B$49,0,0,PL_Count_deal-1)</definedName>
    <definedName name="DLMaturity">'[10]5.1.2'!$T$12:$T$13</definedName>
    <definedName name="DOLL" localSheetId="15">#REF!</definedName>
    <definedName name="DOLL" localSheetId="4">#REF!</definedName>
    <definedName name="DOLL" localSheetId="1">#REF!</definedName>
    <definedName name="DOLL" localSheetId="2">#REF!</definedName>
    <definedName name="DOLL" localSheetId="3">#REF!</definedName>
    <definedName name="DOLL">#REF!</definedName>
    <definedName name="DSCR">[25]Расчеты!$F$407</definedName>
    <definedName name="DynamicGraph_Cash">OFFSET('[10]4.7.1'!$AZ$33,0,0,,'[10]4.7.1'!$AZ$14)</definedName>
    <definedName name="DynamicGraph_CFInv">OFFSET('[10]4.7.1'!$AZ$29,0,0,,'[10]4.7.1'!$AZ$14)</definedName>
    <definedName name="DynamicGraph_CFOps">OFFSET('[10]4.7.1'!$AZ$28,0,0,,'[10]4.7.1'!$AZ$14)</definedName>
    <definedName name="DynamicGraph_Debt">OFFSET('[10]4.7.1'!$AZ$32,0,0,,'[10]4.7.1'!$AZ$14)</definedName>
    <definedName name="DynamicGraph_DebtToEBITDA">OFFSET('[10]4.7.1'!$AZ$30,0,0,,'[10]4.7.1'!$AZ$14)</definedName>
    <definedName name="DynamicGraph_EBITDA">OFFSET('[10]4.7.1'!$AZ$22,0,0,,'[10]4.7.1'!$AZ$14)</definedName>
    <definedName name="DynamicGraph_EBITDAtoSales">OFFSET('[10]4.7.1'!$AZ$23,0,0,,'[10]4.7.1'!$AZ$14)</definedName>
    <definedName name="DynamicGraph_RepayOther">OFFSET('[10]4.7.1'!$AZ$26,0,0,,'[10]4.7.1'!$AZ$14)</definedName>
    <definedName name="DynamicGraph_RepaySB">OFFSET('[10]4.7.1'!$AZ$25,0,0,,'[10]4.7.1'!$AZ$14)</definedName>
    <definedName name="DynamicGraph_Revenue">OFFSET('[10]4.7.1'!$AZ$21,0,0,,'[10]4.7.1'!$AZ$14)</definedName>
    <definedName name="DynamicGraph_XForecast">OFFSET('[10]4.7.1'!$AZ$18,0,0,,'[10]4.7.1'!$AZ$14)</definedName>
    <definedName name="easy_hard_transaction">'[10]Исходные данные'!$B$141</definedName>
    <definedName name="EBIT" localSheetId="15">[14]Фин_отчет!$H$32:$L$32</definedName>
    <definedName name="EBIT">[15]Фин_отчет!$H$32:$L$32</definedName>
    <definedName name="EconDeprRate_FA1" localSheetId="15">#REF!</definedName>
    <definedName name="EconDeprRate_FA1" localSheetId="4">#REF!</definedName>
    <definedName name="EconDeprRate_FA1" localSheetId="1">#REF!</definedName>
    <definedName name="EconDeprRate_FA1" localSheetId="2">#REF!</definedName>
    <definedName name="EconDeprRate_FA1" localSheetId="3">#REF!</definedName>
    <definedName name="EconDeprRate_FA1">#REF!</definedName>
    <definedName name="EconDeprRate_FA2" localSheetId="15">#REF!</definedName>
    <definedName name="EconDeprRate_FA2" localSheetId="4">#REF!</definedName>
    <definedName name="EconDeprRate_FA2" localSheetId="1">#REF!</definedName>
    <definedName name="EconDeprRate_FA2" localSheetId="2">#REF!</definedName>
    <definedName name="EconDeprRate_FA2" localSheetId="3">#REF!</definedName>
    <definedName name="EconDeprRate_FA2">#REF!</definedName>
    <definedName name="EconDeprRate_FA3" localSheetId="15">#REF!</definedName>
    <definedName name="EconDeprRate_FA3" localSheetId="4">#REF!</definedName>
    <definedName name="EconDeprRate_FA3" localSheetId="1">#REF!</definedName>
    <definedName name="EconDeprRate_FA3" localSheetId="2">#REF!</definedName>
    <definedName name="EconDeprRate_FA3" localSheetId="3">#REF!</definedName>
    <definedName name="EconDeprRate_FA3">#REF!</definedName>
    <definedName name="EconDeprRate_FA4" localSheetId="15">#REF!</definedName>
    <definedName name="EconDeprRate_FA4" localSheetId="4">#REF!</definedName>
    <definedName name="EconDeprRate_FA4" localSheetId="1">#REF!</definedName>
    <definedName name="EconDeprRate_FA4" localSheetId="2">#REF!</definedName>
    <definedName name="EconDeprRate_FA4" localSheetId="3">#REF!</definedName>
    <definedName name="EconDeprRate_FA4">#REF!</definedName>
    <definedName name="EconDeprRate_FA5" localSheetId="15">#REF!</definedName>
    <definedName name="EconDeprRate_FA5" localSheetId="4">#REF!</definedName>
    <definedName name="EconDeprRate_FA5" localSheetId="1">#REF!</definedName>
    <definedName name="EconDeprRate_FA5" localSheetId="2">#REF!</definedName>
    <definedName name="EconDeprRate_FA5" localSheetId="3">#REF!</definedName>
    <definedName name="EconDeprRate_FA5">#REF!</definedName>
    <definedName name="ed" localSheetId="15" hidden="1">{#N/A,#N/A,FALSE,"REC";#N/A,#N/A,FALSE,"ASSETS";#N/A,#N/A,FALSE,"LIABILITIES";#N/A,#N/A,FALSE,"P&amp;L";#N/A,#N/A,FALSE,"FUNDS";#N/A,#N/A,FALSE,"CASH";#N/A,#N/A,FALSE,"1,2";#N/A,#N/A,FALSE,"3";#N/A,#N/A,FALSE,"4";#N/A,#N/A,FALSE,"5,6,7";#N/A,#N/A,FALSE,"8,9"}</definedName>
    <definedName name="ed" localSheetId="4" hidden="1">{#N/A,#N/A,FALSE,"REC";#N/A,#N/A,FALSE,"ASSETS";#N/A,#N/A,FALSE,"LIABILITIES";#N/A,#N/A,FALSE,"P&amp;L";#N/A,#N/A,FALSE,"FUNDS";#N/A,#N/A,FALSE,"CASH";#N/A,#N/A,FALSE,"1,2";#N/A,#N/A,FALSE,"3";#N/A,#N/A,FALSE,"4";#N/A,#N/A,FALSE,"5,6,7";#N/A,#N/A,FALSE,"8,9"}</definedName>
    <definedName name="ed" localSheetId="1" hidden="1">{#N/A,#N/A,FALSE,"REC";#N/A,#N/A,FALSE,"ASSETS";#N/A,#N/A,FALSE,"LIABILITIES";#N/A,#N/A,FALSE,"P&amp;L";#N/A,#N/A,FALSE,"FUNDS";#N/A,#N/A,FALSE,"CASH";#N/A,#N/A,FALSE,"1,2";#N/A,#N/A,FALSE,"3";#N/A,#N/A,FALSE,"4";#N/A,#N/A,FALSE,"5,6,7";#N/A,#N/A,FALSE,"8,9"}</definedName>
    <definedName name="ed" localSheetId="5" hidden="1">{#N/A,#N/A,FALSE,"REC";#N/A,#N/A,FALSE,"ASSETS";#N/A,#N/A,FALSE,"LIABILITIES";#N/A,#N/A,FALSE,"P&amp;L";#N/A,#N/A,FALSE,"FUNDS";#N/A,#N/A,FALSE,"CASH";#N/A,#N/A,FALSE,"1,2";#N/A,#N/A,FALSE,"3";#N/A,#N/A,FALSE,"4";#N/A,#N/A,FALSE,"5,6,7";#N/A,#N/A,FALSE,"8,9"}</definedName>
    <definedName name="ed" localSheetId="2" hidden="1">{#N/A,#N/A,FALSE,"REC";#N/A,#N/A,FALSE,"ASSETS";#N/A,#N/A,FALSE,"LIABILITIES";#N/A,#N/A,FALSE,"P&amp;L";#N/A,#N/A,FALSE,"FUNDS";#N/A,#N/A,FALSE,"CASH";#N/A,#N/A,FALSE,"1,2";#N/A,#N/A,FALSE,"3";#N/A,#N/A,FALSE,"4";#N/A,#N/A,FALSE,"5,6,7";#N/A,#N/A,FALSE,"8,9"}</definedName>
    <definedName name="ed" localSheetId="3" hidden="1">{#N/A,#N/A,FALSE,"REC";#N/A,#N/A,FALSE,"ASSETS";#N/A,#N/A,FALSE,"LIABILITIES";#N/A,#N/A,FALSE,"P&amp;L";#N/A,#N/A,FALSE,"FUNDS";#N/A,#N/A,FALSE,"CASH";#N/A,#N/A,FALSE,"1,2";#N/A,#N/A,FALSE,"3";#N/A,#N/A,FALSE,"4";#N/A,#N/A,FALSE,"5,6,7";#N/A,#N/A,FALSE,"8,9"}</definedName>
    <definedName name="ed" hidden="1">{#N/A,#N/A,FALSE,"REC";#N/A,#N/A,FALSE,"ASSETS";#N/A,#N/A,FALSE,"LIABILITIES";#N/A,#N/A,FALSE,"P&amp;L";#N/A,#N/A,FALSE,"FUNDS";#N/A,#N/A,FALSE,"CASH";#N/A,#N/A,FALSE,"1,2";#N/A,#N/A,FALSE,"3";#N/A,#N/A,FALSE,"4";#N/A,#N/A,FALSE,"5,6,7";#N/A,#N/A,FALSE,"8,9"}</definedName>
    <definedName name="eds" localSheetId="15" hidden="1">{#N/A,#N/A,FALSE,"REC";#N/A,#N/A,FALSE,"ASSETS";#N/A,#N/A,FALSE,"LIABILITIES";#N/A,#N/A,FALSE,"P&amp;L";#N/A,#N/A,FALSE,"FUNDS";#N/A,#N/A,FALSE,"CASH";#N/A,#N/A,FALSE,"1,2";#N/A,#N/A,FALSE,"3";#N/A,#N/A,FALSE,"4";#N/A,#N/A,FALSE,"5,6,7";#N/A,#N/A,FALSE,"8,9"}</definedName>
    <definedName name="eds" localSheetId="4" hidden="1">{#N/A,#N/A,FALSE,"REC";#N/A,#N/A,FALSE,"ASSETS";#N/A,#N/A,FALSE,"LIABILITIES";#N/A,#N/A,FALSE,"P&amp;L";#N/A,#N/A,FALSE,"FUNDS";#N/A,#N/A,FALSE,"CASH";#N/A,#N/A,FALSE,"1,2";#N/A,#N/A,FALSE,"3";#N/A,#N/A,FALSE,"4";#N/A,#N/A,FALSE,"5,6,7";#N/A,#N/A,FALSE,"8,9"}</definedName>
    <definedName name="eds" localSheetId="1" hidden="1">{#N/A,#N/A,FALSE,"REC";#N/A,#N/A,FALSE,"ASSETS";#N/A,#N/A,FALSE,"LIABILITIES";#N/A,#N/A,FALSE,"P&amp;L";#N/A,#N/A,FALSE,"FUNDS";#N/A,#N/A,FALSE,"CASH";#N/A,#N/A,FALSE,"1,2";#N/A,#N/A,FALSE,"3";#N/A,#N/A,FALSE,"4";#N/A,#N/A,FALSE,"5,6,7";#N/A,#N/A,FALSE,"8,9"}</definedName>
    <definedName name="eds" localSheetId="5" hidden="1">{#N/A,#N/A,FALSE,"REC";#N/A,#N/A,FALSE,"ASSETS";#N/A,#N/A,FALSE,"LIABILITIES";#N/A,#N/A,FALSE,"P&amp;L";#N/A,#N/A,FALSE,"FUNDS";#N/A,#N/A,FALSE,"CASH";#N/A,#N/A,FALSE,"1,2";#N/A,#N/A,FALSE,"3";#N/A,#N/A,FALSE,"4";#N/A,#N/A,FALSE,"5,6,7";#N/A,#N/A,FALSE,"8,9"}</definedName>
    <definedName name="eds" localSheetId="2" hidden="1">{#N/A,#N/A,FALSE,"REC";#N/A,#N/A,FALSE,"ASSETS";#N/A,#N/A,FALSE,"LIABILITIES";#N/A,#N/A,FALSE,"P&amp;L";#N/A,#N/A,FALSE,"FUNDS";#N/A,#N/A,FALSE,"CASH";#N/A,#N/A,FALSE,"1,2";#N/A,#N/A,FALSE,"3";#N/A,#N/A,FALSE,"4";#N/A,#N/A,FALSE,"5,6,7";#N/A,#N/A,FALSE,"8,9"}</definedName>
    <definedName name="eds" localSheetId="3" hidden="1">{#N/A,#N/A,FALSE,"REC";#N/A,#N/A,FALSE,"ASSETS";#N/A,#N/A,FALSE,"LIABILITIES";#N/A,#N/A,FALSE,"P&amp;L";#N/A,#N/A,FALSE,"FUNDS";#N/A,#N/A,FALSE,"CASH";#N/A,#N/A,FALSE,"1,2";#N/A,#N/A,FALSE,"3";#N/A,#N/A,FALSE,"4";#N/A,#N/A,FALSE,"5,6,7";#N/A,#N/A,FALSE,"8,9"}</definedName>
    <definedName name="eds" hidden="1">{#N/A,#N/A,FALSE,"REC";#N/A,#N/A,FALSE,"ASSETS";#N/A,#N/A,FALSE,"LIABILITIES";#N/A,#N/A,FALSE,"P&amp;L";#N/A,#N/A,FALSE,"FUNDS";#N/A,#N/A,FALSE,"CASH";#N/A,#N/A,FALSE,"1,2";#N/A,#N/A,FALSE,"3";#N/A,#N/A,FALSE,"4";#N/A,#N/A,FALSE,"5,6,7";#N/A,#N/A,FALSE,"8,9"}</definedName>
    <definedName name="edw" localSheetId="15" hidden="1">{#N/A,#N/A,FALSE,"REC";#N/A,#N/A,FALSE,"ASSETS";#N/A,#N/A,FALSE,"LIABILITIES";#N/A,#N/A,FALSE,"P&amp;L";#N/A,#N/A,FALSE,"FUNDS";#N/A,#N/A,FALSE,"CASH";#N/A,#N/A,FALSE,"1,2";#N/A,#N/A,FALSE,"3";#N/A,#N/A,FALSE,"4";#N/A,#N/A,FALSE,"5,6,7";#N/A,#N/A,FALSE,"8,9"}</definedName>
    <definedName name="edw" localSheetId="4" hidden="1">{#N/A,#N/A,FALSE,"REC";#N/A,#N/A,FALSE,"ASSETS";#N/A,#N/A,FALSE,"LIABILITIES";#N/A,#N/A,FALSE,"P&amp;L";#N/A,#N/A,FALSE,"FUNDS";#N/A,#N/A,FALSE,"CASH";#N/A,#N/A,FALSE,"1,2";#N/A,#N/A,FALSE,"3";#N/A,#N/A,FALSE,"4";#N/A,#N/A,FALSE,"5,6,7";#N/A,#N/A,FALSE,"8,9"}</definedName>
    <definedName name="edw" localSheetId="1" hidden="1">{#N/A,#N/A,FALSE,"REC";#N/A,#N/A,FALSE,"ASSETS";#N/A,#N/A,FALSE,"LIABILITIES";#N/A,#N/A,FALSE,"P&amp;L";#N/A,#N/A,FALSE,"FUNDS";#N/A,#N/A,FALSE,"CASH";#N/A,#N/A,FALSE,"1,2";#N/A,#N/A,FALSE,"3";#N/A,#N/A,FALSE,"4";#N/A,#N/A,FALSE,"5,6,7";#N/A,#N/A,FALSE,"8,9"}</definedName>
    <definedName name="edw" localSheetId="5" hidden="1">{#N/A,#N/A,FALSE,"REC";#N/A,#N/A,FALSE,"ASSETS";#N/A,#N/A,FALSE,"LIABILITIES";#N/A,#N/A,FALSE,"P&amp;L";#N/A,#N/A,FALSE,"FUNDS";#N/A,#N/A,FALSE,"CASH";#N/A,#N/A,FALSE,"1,2";#N/A,#N/A,FALSE,"3";#N/A,#N/A,FALSE,"4";#N/A,#N/A,FALSE,"5,6,7";#N/A,#N/A,FALSE,"8,9"}</definedName>
    <definedName name="edw" localSheetId="2" hidden="1">{#N/A,#N/A,FALSE,"REC";#N/A,#N/A,FALSE,"ASSETS";#N/A,#N/A,FALSE,"LIABILITIES";#N/A,#N/A,FALSE,"P&amp;L";#N/A,#N/A,FALSE,"FUNDS";#N/A,#N/A,FALSE,"CASH";#N/A,#N/A,FALSE,"1,2";#N/A,#N/A,FALSE,"3";#N/A,#N/A,FALSE,"4";#N/A,#N/A,FALSE,"5,6,7";#N/A,#N/A,FALSE,"8,9"}</definedName>
    <definedName name="edw" localSheetId="3" hidden="1">{#N/A,#N/A,FALSE,"REC";#N/A,#N/A,FALSE,"ASSETS";#N/A,#N/A,FALSE,"LIABILITIES";#N/A,#N/A,FALSE,"P&amp;L";#N/A,#N/A,FALSE,"FUNDS";#N/A,#N/A,FALSE,"CASH";#N/A,#N/A,FALSE,"1,2";#N/A,#N/A,FALSE,"3";#N/A,#N/A,FALSE,"4";#N/A,#N/A,FALSE,"5,6,7";#N/A,#N/A,FALSE,"8,9"}</definedName>
    <definedName name="edw" hidden="1">{#N/A,#N/A,FALSE,"REC";#N/A,#N/A,FALSE,"ASSETS";#N/A,#N/A,FALSE,"LIABILITIES";#N/A,#N/A,FALSE,"P&amp;L";#N/A,#N/A,FALSE,"FUNDS";#N/A,#N/A,FALSE,"CASH";#N/A,#N/A,FALSE,"1,2";#N/A,#N/A,FALSE,"3";#N/A,#N/A,FALSE,"4";#N/A,#N/A,FALSE,"5,6,7";#N/A,#N/A,FALSE,"8,9"}</definedName>
    <definedName name="Eff_rate" localSheetId="15">'[14]Коэфф анализ'!$H$61:$L$61</definedName>
    <definedName name="Eff_rate">'[15]Коэфф анализ'!$H$61:$L$61</definedName>
    <definedName name="EST_DATA" localSheetId="15">[11]Проект!#REF!</definedName>
    <definedName name="EST_DATA" localSheetId="4">[8]Проект!#REF!</definedName>
    <definedName name="EST_DATA" localSheetId="1">[8]Проект!#REF!</definedName>
    <definedName name="EST_DATA" localSheetId="3">[8]Проект!#REF!</definedName>
    <definedName name="EST_DATA">[8]Проект!#REF!</definedName>
    <definedName name="EST_FROM" localSheetId="15">[11]Проект!#REF!</definedName>
    <definedName name="EST_FROM" localSheetId="4">[8]Проект!#REF!</definedName>
    <definedName name="EST_FROM" localSheetId="1">[8]Проект!#REF!</definedName>
    <definedName name="EST_FROM" localSheetId="3">[8]Проект!#REF!</definedName>
    <definedName name="EST_FROM">[8]Проект!#REF!</definedName>
    <definedName name="EST_NumStages" localSheetId="15">[11]Проект!#REF!</definedName>
    <definedName name="EST_NumStages" localSheetId="4">[8]Проект!#REF!</definedName>
    <definedName name="EST_NumStages" localSheetId="1">[8]Проект!#REF!</definedName>
    <definedName name="EST_NumStages" localSheetId="3">[8]Проект!#REF!</definedName>
    <definedName name="EST_NumStages">[8]Проект!#REF!</definedName>
    <definedName name="EST_Obj_1" localSheetId="15">[11]Проект!#REF!</definedName>
    <definedName name="EST_Obj_1" localSheetId="4">[8]Проект!#REF!</definedName>
    <definedName name="EST_Obj_1" localSheetId="1">[8]Проект!#REF!</definedName>
    <definedName name="EST_Obj_1" localSheetId="3">[8]Проект!#REF!</definedName>
    <definedName name="EST_Obj_1">[8]Проект!#REF!</definedName>
    <definedName name="EST_Obj_10" localSheetId="15">[11]Проект!#REF!</definedName>
    <definedName name="EST_Obj_10" localSheetId="4">[8]Проект!#REF!</definedName>
    <definedName name="EST_Obj_10" localSheetId="1">[8]Проект!#REF!</definedName>
    <definedName name="EST_Obj_10" localSheetId="3">[8]Проект!#REF!</definedName>
    <definedName name="EST_Obj_10">[8]Проект!#REF!</definedName>
    <definedName name="EST_Obj_2" localSheetId="15">[11]Проект!#REF!</definedName>
    <definedName name="EST_Obj_2" localSheetId="4">[8]Проект!#REF!</definedName>
    <definedName name="EST_Obj_2" localSheetId="1">[8]Проект!#REF!</definedName>
    <definedName name="EST_Obj_2" localSheetId="3">[8]Проект!#REF!</definedName>
    <definedName name="EST_Obj_2">[8]Проект!#REF!</definedName>
    <definedName name="EST_Obj_3" localSheetId="15">[11]Проект!#REF!</definedName>
    <definedName name="EST_Obj_3" localSheetId="4">[8]Проект!#REF!</definedName>
    <definedName name="EST_Obj_3" localSheetId="1">[8]Проект!#REF!</definedName>
    <definedName name="EST_Obj_3" localSheetId="3">[8]Проект!#REF!</definedName>
    <definedName name="EST_Obj_3">[8]Проект!#REF!</definedName>
    <definedName name="EST_Obj_4" localSheetId="15">[11]Проект!#REF!</definedName>
    <definedName name="EST_Obj_4" localSheetId="4">[8]Проект!#REF!</definedName>
    <definedName name="EST_Obj_4" localSheetId="1">[8]Проект!#REF!</definedName>
    <definedName name="EST_Obj_4" localSheetId="3">[8]Проект!#REF!</definedName>
    <definedName name="EST_Obj_4">[8]Проект!#REF!</definedName>
    <definedName name="EST_Obj_5" localSheetId="15">[11]Проект!#REF!</definedName>
    <definedName name="EST_Obj_5" localSheetId="4">[8]Проект!#REF!</definedName>
    <definedName name="EST_Obj_5" localSheetId="1">[8]Проект!#REF!</definedName>
    <definedName name="EST_Obj_5" localSheetId="3">[8]Проект!#REF!</definedName>
    <definedName name="EST_Obj_5">[8]Проект!#REF!</definedName>
    <definedName name="EST_Obj_6" localSheetId="15">[11]Проект!#REF!</definedName>
    <definedName name="EST_Obj_6" localSheetId="4">[8]Проект!#REF!</definedName>
    <definedName name="EST_Obj_6" localSheetId="1">[8]Проект!#REF!</definedName>
    <definedName name="EST_Obj_6" localSheetId="3">[8]Проект!#REF!</definedName>
    <definedName name="EST_Obj_6">[8]Проект!#REF!</definedName>
    <definedName name="EST_Obj_7" localSheetId="15">[11]Проект!#REF!</definedName>
    <definedName name="EST_Obj_7" localSheetId="4">[8]Проект!#REF!</definedName>
    <definedName name="EST_Obj_7" localSheetId="1">[8]Проект!#REF!</definedName>
    <definedName name="EST_Obj_7" localSheetId="3">[8]Проект!#REF!</definedName>
    <definedName name="EST_Obj_7">[8]Проект!#REF!</definedName>
    <definedName name="EST_Obj_8" localSheetId="15">[11]Проект!#REF!</definedName>
    <definedName name="EST_Obj_8" localSheetId="4">[8]Проект!#REF!</definedName>
    <definedName name="EST_Obj_8" localSheetId="1">[8]Проект!#REF!</definedName>
    <definedName name="EST_Obj_8" localSheetId="3">[8]Проект!#REF!</definedName>
    <definedName name="EST_Obj_8">[8]Проект!#REF!</definedName>
    <definedName name="EST_Obj_9" localSheetId="15">[11]Проект!#REF!</definedName>
    <definedName name="EST_Obj_9" localSheetId="4">[8]Проект!#REF!</definedName>
    <definedName name="EST_Obj_9" localSheetId="1">[8]Проект!#REF!</definedName>
    <definedName name="EST_Obj_9" localSheetId="3">[8]Проект!#REF!</definedName>
    <definedName name="EST_Obj_9">[8]Проект!#REF!</definedName>
    <definedName name="EST_ProdNum" localSheetId="15">[11]Проект!#REF!</definedName>
    <definedName name="EST_ProdNum" localSheetId="4">[8]Проект!#REF!</definedName>
    <definedName name="EST_ProdNum" localSheetId="1">[8]Проект!#REF!</definedName>
    <definedName name="EST_ProdNum" localSheetId="3">[8]Проект!#REF!</definedName>
    <definedName name="EST_ProdNum">[8]Проект!#REF!</definedName>
    <definedName name="EVA_retail">'[10]Исходные данные'!$D$41</definedName>
    <definedName name="Excel_BuiltIn__FilterDatabase_1_1" localSheetId="4">#REF!</definedName>
    <definedName name="Excel_BuiltIn__FilterDatabase_1_1" localSheetId="1">#REF!</definedName>
    <definedName name="Excel_BuiltIn__FilterDatabase_1_1" localSheetId="2">#REF!</definedName>
    <definedName name="Excel_BuiltIn__FilterDatabase_1_1" localSheetId="3">#REF!</definedName>
    <definedName name="Excel_BuiltIn__FilterDatabase_1_1">#REF!</definedName>
    <definedName name="Excel_BuiltIn_Print_Area_1" localSheetId="15">#REF!</definedName>
    <definedName name="Excel_BuiltIn_Print_Area_1" localSheetId="4">#REF!</definedName>
    <definedName name="Excel_BuiltIn_Print_Area_1" localSheetId="1">#REF!</definedName>
    <definedName name="Excel_BuiltIn_Print_Area_1" localSheetId="2">#REF!</definedName>
    <definedName name="Excel_BuiltIn_Print_Area_1" localSheetId="3">#REF!</definedName>
    <definedName name="Excel_BuiltIn_Print_Area_1">#REF!</definedName>
    <definedName name="Excel_BuiltIn_Print_Area_1_1_1" localSheetId="4">#REF!</definedName>
    <definedName name="Excel_BuiltIn_Print_Area_1_1_1" localSheetId="1">#REF!</definedName>
    <definedName name="Excel_BuiltIn_Print_Area_1_1_1" localSheetId="2">#REF!</definedName>
    <definedName name="Excel_BuiltIn_Print_Area_1_1_1" localSheetId="3">#REF!</definedName>
    <definedName name="Excel_BuiltIn_Print_Area_1_1_1">#REF!</definedName>
    <definedName name="Excel_BuiltIn_Print_Area_2_1" localSheetId="4">#REF!</definedName>
    <definedName name="Excel_BuiltIn_Print_Area_2_1" localSheetId="1">#REF!</definedName>
    <definedName name="Excel_BuiltIn_Print_Area_2_1" localSheetId="2">#REF!</definedName>
    <definedName name="Excel_BuiltIn_Print_Area_2_1" localSheetId="3">#REF!</definedName>
    <definedName name="Excel_BuiltIn_Print_Area_2_1">#REF!</definedName>
    <definedName name="Excel_BuiltIn_Print_Area_2_1_1" localSheetId="4">#REF!</definedName>
    <definedName name="Excel_BuiltIn_Print_Area_2_1_1" localSheetId="1">#REF!</definedName>
    <definedName name="Excel_BuiltIn_Print_Area_2_1_1" localSheetId="2">#REF!</definedName>
    <definedName name="Excel_BuiltIn_Print_Area_2_1_1" localSheetId="3">#REF!</definedName>
    <definedName name="Excel_BuiltIn_Print_Area_2_1_1">#REF!</definedName>
    <definedName name="Excel_BuiltIn_Print_Area_4" localSheetId="15">#REF!</definedName>
    <definedName name="Excel_BuiltIn_Print_Area_4" localSheetId="4">#REF!</definedName>
    <definedName name="Excel_BuiltIn_Print_Area_4" localSheetId="1">#REF!</definedName>
    <definedName name="Excel_BuiltIn_Print_Area_4" localSheetId="2">#REF!</definedName>
    <definedName name="Excel_BuiltIn_Print_Area_4" localSheetId="3">#REF!</definedName>
    <definedName name="Excel_BuiltIn_Print_Area_4">#REF!</definedName>
    <definedName name="Excel_BuiltIn_Print_Area_5" localSheetId="15">#REF!</definedName>
    <definedName name="Excel_BuiltIn_Print_Area_5" localSheetId="4">#REF!</definedName>
    <definedName name="Excel_BuiltIn_Print_Area_5" localSheetId="1">#REF!</definedName>
    <definedName name="Excel_BuiltIn_Print_Area_5" localSheetId="2">#REF!</definedName>
    <definedName name="Excel_BuiltIn_Print_Area_5" localSheetId="3">#REF!</definedName>
    <definedName name="Excel_BuiltIn_Print_Area_5">#REF!</definedName>
    <definedName name="exchange_rate_conv">[10]Калькулятор!$C$353</definedName>
    <definedName name="expenses" localSheetId="15">[26]Чувствительность!$B$6</definedName>
    <definedName name="expenses">[12]Чувствительность!$B$6</definedName>
    <definedName name="f" localSheetId="4">#REF!</definedName>
    <definedName name="f" localSheetId="1">#REF!</definedName>
    <definedName name="f" localSheetId="2">#REF!</definedName>
    <definedName name="f" localSheetId="3">#REF!</definedName>
    <definedName name="f">#REF!</definedName>
    <definedName name="FA_Name1" localSheetId="15">#REF!</definedName>
    <definedName name="FA_Name1" localSheetId="4">#REF!</definedName>
    <definedName name="FA_Name1" localSheetId="1">#REF!</definedName>
    <definedName name="FA_Name1" localSheetId="2">#REF!</definedName>
    <definedName name="FA_Name1" localSheetId="3">#REF!</definedName>
    <definedName name="FA_Name1">#REF!</definedName>
    <definedName name="FA_Name2" localSheetId="15">#REF!</definedName>
    <definedName name="FA_Name2" localSheetId="4">#REF!</definedName>
    <definedName name="FA_Name2" localSheetId="1">#REF!</definedName>
    <definedName name="FA_Name2" localSheetId="2">#REF!</definedName>
    <definedName name="FA_Name2" localSheetId="3">#REF!</definedName>
    <definedName name="FA_Name2">#REF!</definedName>
    <definedName name="FA_Name3" localSheetId="15">#REF!</definedName>
    <definedName name="FA_Name3" localSheetId="4">#REF!</definedName>
    <definedName name="FA_Name3" localSheetId="1">#REF!</definedName>
    <definedName name="FA_Name3" localSheetId="2">#REF!</definedName>
    <definedName name="FA_Name3" localSheetId="3">#REF!</definedName>
    <definedName name="FA_Name3">#REF!</definedName>
    <definedName name="FA_Name4" localSheetId="15">#REF!</definedName>
    <definedName name="FA_Name4" localSheetId="4">#REF!</definedName>
    <definedName name="FA_Name4" localSheetId="1">#REF!</definedName>
    <definedName name="FA_Name4" localSheetId="2">#REF!</definedName>
    <definedName name="FA_Name4" localSheetId="3">#REF!</definedName>
    <definedName name="FA_Name4">#REF!</definedName>
    <definedName name="FA_Name5" localSheetId="15">#REF!</definedName>
    <definedName name="FA_Name5" localSheetId="4">#REF!</definedName>
    <definedName name="FA_Name5" localSheetId="1">#REF!</definedName>
    <definedName name="FA_Name5" localSheetId="2">#REF!</definedName>
    <definedName name="FA_Name5" localSheetId="3">#REF!</definedName>
    <definedName name="FA_Name5">#REF!</definedName>
    <definedName name="FA_Name6" localSheetId="15">#REF!</definedName>
    <definedName name="FA_Name6" localSheetId="4">#REF!</definedName>
    <definedName name="FA_Name6" localSheetId="1">#REF!</definedName>
    <definedName name="FA_Name6" localSheetId="2">#REF!</definedName>
    <definedName name="FA_Name6" localSheetId="3">#REF!</definedName>
    <definedName name="FA_Name6">#REF!</definedName>
    <definedName name="ff" localSheetId="15">#REF!</definedName>
    <definedName name="ff" localSheetId="4">#REF!</definedName>
    <definedName name="ff" localSheetId="1">#REF!</definedName>
    <definedName name="ff" localSheetId="2">#REF!</definedName>
    <definedName name="ff" localSheetId="3">#REF!</definedName>
    <definedName name="ff">#REF!</definedName>
    <definedName name="fffff" localSheetId="15">'[27]Гр5(о)'!#REF!</definedName>
    <definedName name="fffff" localSheetId="4">'[28]Гр5(о)'!#REF!</definedName>
    <definedName name="fffff" localSheetId="1">'[28]Гр5(о)'!#REF!</definedName>
    <definedName name="fffff" localSheetId="3">'[28]Гр5(о)'!#REF!</definedName>
    <definedName name="fffff">'[28]Гр5(о)'!#REF!</definedName>
    <definedName name="Filial">'[10]1.1'!$W$117:$W$214</definedName>
    <definedName name="Final_calculation">[10]Калькулятор!$L$124</definedName>
    <definedName name="final_model_list">OFFSET([10]Калькулятор!$BM$17,0,1):OFFSET([10]Калькулятор!$BM$17,0,'[10]1.5'!$AE$3)</definedName>
    <definedName name="final_oferta">OFFSET([10]Калькулятор!$BM$16,0,1):OFFSET([10]Калькулятор!$BM$16,0,('[10]1.5'!$AE$3))</definedName>
    <definedName name="Final_VOTE">'[10]7.6'!$Y$566</definedName>
    <definedName name="Final_vote_check">'[10]Чек-лист'!$N$552</definedName>
    <definedName name="finish" localSheetId="15">[26]Assumtions!$C$54</definedName>
    <definedName name="finish">[12]Assumtions!$C$54</definedName>
    <definedName name="FTP_conveyer">'[10]Исходные данные'!$D$30</definedName>
    <definedName name="full_price_conveyer">[10]Калькулятор!$F$60</definedName>
    <definedName name="GBV_CAPEX" localSheetId="15">#REF!</definedName>
    <definedName name="GBV_CAPEX" localSheetId="4">#REF!</definedName>
    <definedName name="GBV_CAPEX" localSheetId="1">#REF!</definedName>
    <definedName name="GBV_CAPEX" localSheetId="2">#REF!</definedName>
    <definedName name="GBV_CAPEX" localSheetId="3">#REF!</definedName>
    <definedName name="GBV_CAPEX">#REF!</definedName>
    <definedName name="GBV_Exist_F1" localSheetId="15">#REF!</definedName>
    <definedName name="GBV_Exist_F1" localSheetId="4">#REF!</definedName>
    <definedName name="GBV_Exist_F1" localSheetId="1">#REF!</definedName>
    <definedName name="GBV_Exist_F1" localSheetId="2">#REF!</definedName>
    <definedName name="GBV_Exist_F1" localSheetId="3">#REF!</definedName>
    <definedName name="GBV_Exist_F1">#REF!</definedName>
    <definedName name="GBV_Exist_F2" localSheetId="15">#REF!</definedName>
    <definedName name="GBV_Exist_F2" localSheetId="4">#REF!</definedName>
    <definedName name="GBV_Exist_F2" localSheetId="1">#REF!</definedName>
    <definedName name="GBV_Exist_F2" localSheetId="2">#REF!</definedName>
    <definedName name="GBV_Exist_F2" localSheetId="3">#REF!</definedName>
    <definedName name="GBV_Exist_F2">#REF!</definedName>
    <definedName name="GBV_Exist_F3" localSheetId="15">#REF!</definedName>
    <definedName name="GBV_Exist_F3" localSheetId="4">#REF!</definedName>
    <definedName name="GBV_Exist_F3" localSheetId="1">#REF!</definedName>
    <definedName name="GBV_Exist_F3" localSheetId="2">#REF!</definedName>
    <definedName name="GBV_Exist_F3" localSheetId="3">#REF!</definedName>
    <definedName name="GBV_Exist_F3">#REF!</definedName>
    <definedName name="GBV_Exist_F4" localSheetId="15">#REF!</definedName>
    <definedName name="GBV_Exist_F4" localSheetId="4">#REF!</definedName>
    <definedName name="GBV_Exist_F4" localSheetId="1">#REF!</definedName>
    <definedName name="GBV_Exist_F4" localSheetId="2">#REF!</definedName>
    <definedName name="GBV_Exist_F4" localSheetId="3">#REF!</definedName>
    <definedName name="GBV_Exist_F4">#REF!</definedName>
    <definedName name="GBV_Exist_F5" localSheetId="15">#REF!</definedName>
    <definedName name="GBV_Exist_F5" localSheetId="4">#REF!</definedName>
    <definedName name="GBV_Exist_F5" localSheetId="1">#REF!</definedName>
    <definedName name="GBV_Exist_F5" localSheetId="2">#REF!</definedName>
    <definedName name="GBV_Exist_F5" localSheetId="3">#REF!</definedName>
    <definedName name="GBV_Exist_F5">#REF!</definedName>
    <definedName name="GBV_Expansion_F1" localSheetId="15">#REF!</definedName>
    <definedName name="GBV_Expansion_F1" localSheetId="4">#REF!</definedName>
    <definedName name="GBV_Expansion_F1" localSheetId="1">#REF!</definedName>
    <definedName name="GBV_Expansion_F1" localSheetId="2">#REF!</definedName>
    <definedName name="GBV_Expansion_F1" localSheetId="3">#REF!</definedName>
    <definedName name="GBV_Expansion_F1">#REF!</definedName>
    <definedName name="GBV_Expansion_F2" localSheetId="15">#REF!</definedName>
    <definedName name="GBV_Expansion_F2" localSheetId="4">#REF!</definedName>
    <definedName name="GBV_Expansion_F2" localSheetId="1">#REF!</definedName>
    <definedName name="GBV_Expansion_F2" localSheetId="2">#REF!</definedName>
    <definedName name="GBV_Expansion_F2" localSheetId="3">#REF!</definedName>
    <definedName name="GBV_Expansion_F2">#REF!</definedName>
    <definedName name="GBV_Expansion_F3" localSheetId="15">#REF!</definedName>
    <definedName name="GBV_Expansion_F3" localSheetId="4">#REF!</definedName>
    <definedName name="GBV_Expansion_F3" localSheetId="1">#REF!</definedName>
    <definedName name="GBV_Expansion_F3" localSheetId="2">#REF!</definedName>
    <definedName name="GBV_Expansion_F3" localSheetId="3">#REF!</definedName>
    <definedName name="GBV_Expansion_F3">#REF!</definedName>
    <definedName name="GBV_Expansion_F4" localSheetId="15">#REF!</definedName>
    <definedName name="GBV_Expansion_F4" localSheetId="4">#REF!</definedName>
    <definedName name="GBV_Expansion_F4" localSheetId="1">#REF!</definedName>
    <definedName name="GBV_Expansion_F4" localSheetId="2">#REF!</definedName>
    <definedName name="GBV_Expansion_F4" localSheetId="3">#REF!</definedName>
    <definedName name="GBV_Expansion_F4">#REF!</definedName>
    <definedName name="GBV_Expansion_F5" localSheetId="15">#REF!</definedName>
    <definedName name="GBV_Expansion_F5" localSheetId="4">#REF!</definedName>
    <definedName name="GBV_Expansion_F5" localSheetId="1">#REF!</definedName>
    <definedName name="GBV_Expansion_F5" localSheetId="2">#REF!</definedName>
    <definedName name="GBV_Expansion_F5" localSheetId="3">#REF!</definedName>
    <definedName name="GBV_Expansion_F5">#REF!</definedName>
    <definedName name="ggg" localSheetId="15" hidden="1">{#N/A,#N/A,FALSE,"REC";#N/A,#N/A,FALSE,"ASSETS";#N/A,#N/A,FALSE,"LIABILITIES";#N/A,#N/A,FALSE,"P&amp;L";#N/A,#N/A,FALSE,"FUNDS";#N/A,#N/A,FALSE,"CASH";#N/A,#N/A,FALSE,"1,2";#N/A,#N/A,FALSE,"3";#N/A,#N/A,FALSE,"4";#N/A,#N/A,FALSE,"5,6,7";#N/A,#N/A,FALSE,"8,9"}</definedName>
    <definedName name="ggg" localSheetId="4" hidden="1">{#N/A,#N/A,FALSE,"REC";#N/A,#N/A,FALSE,"ASSETS";#N/A,#N/A,FALSE,"LIABILITIES";#N/A,#N/A,FALSE,"P&amp;L";#N/A,#N/A,FALSE,"FUNDS";#N/A,#N/A,FALSE,"CASH";#N/A,#N/A,FALSE,"1,2";#N/A,#N/A,FALSE,"3";#N/A,#N/A,FALSE,"4";#N/A,#N/A,FALSE,"5,6,7";#N/A,#N/A,FALSE,"8,9"}</definedName>
    <definedName name="ggg" localSheetId="1" hidden="1">{#N/A,#N/A,FALSE,"REC";#N/A,#N/A,FALSE,"ASSETS";#N/A,#N/A,FALSE,"LIABILITIES";#N/A,#N/A,FALSE,"P&amp;L";#N/A,#N/A,FALSE,"FUNDS";#N/A,#N/A,FALSE,"CASH";#N/A,#N/A,FALSE,"1,2";#N/A,#N/A,FALSE,"3";#N/A,#N/A,FALSE,"4";#N/A,#N/A,FALSE,"5,6,7";#N/A,#N/A,FALSE,"8,9"}</definedName>
    <definedName name="ggg" localSheetId="5" hidden="1">{#N/A,#N/A,FALSE,"REC";#N/A,#N/A,FALSE,"ASSETS";#N/A,#N/A,FALSE,"LIABILITIES";#N/A,#N/A,FALSE,"P&amp;L";#N/A,#N/A,FALSE,"FUNDS";#N/A,#N/A,FALSE,"CASH";#N/A,#N/A,FALSE,"1,2";#N/A,#N/A,FALSE,"3";#N/A,#N/A,FALSE,"4";#N/A,#N/A,FALSE,"5,6,7";#N/A,#N/A,FALSE,"8,9"}</definedName>
    <definedName name="ggg" localSheetId="2" hidden="1">{#N/A,#N/A,FALSE,"REC";#N/A,#N/A,FALSE,"ASSETS";#N/A,#N/A,FALSE,"LIABILITIES";#N/A,#N/A,FALSE,"P&amp;L";#N/A,#N/A,FALSE,"FUNDS";#N/A,#N/A,FALSE,"CASH";#N/A,#N/A,FALSE,"1,2";#N/A,#N/A,FALSE,"3";#N/A,#N/A,FALSE,"4";#N/A,#N/A,FALSE,"5,6,7";#N/A,#N/A,FALSE,"8,9"}</definedName>
    <definedName name="ggg" localSheetId="3" hidden="1">{#N/A,#N/A,FALSE,"REC";#N/A,#N/A,FALSE,"ASSETS";#N/A,#N/A,FALSE,"LIABILITIES";#N/A,#N/A,FALSE,"P&amp;L";#N/A,#N/A,FALSE,"FUNDS";#N/A,#N/A,FALSE,"CASH";#N/A,#N/A,FALSE,"1,2";#N/A,#N/A,FALSE,"3";#N/A,#N/A,FALSE,"4";#N/A,#N/A,FALSE,"5,6,7";#N/A,#N/A,FALSE,"8,9"}</definedName>
    <definedName name="ggg" hidden="1">{#N/A,#N/A,FALSE,"REC";#N/A,#N/A,FALSE,"ASSETS";#N/A,#N/A,FALSE,"LIABILITIES";#N/A,#N/A,FALSE,"P&amp;L";#N/A,#N/A,FALSE,"FUNDS";#N/A,#N/A,FALSE,"CASH";#N/A,#N/A,FALSE,"1,2";#N/A,#N/A,FALSE,"3";#N/A,#N/A,FALSE,"4";#N/A,#N/A,FALSE,"5,6,7";#N/A,#N/A,FALSE,"8,9"}</definedName>
    <definedName name="gggg" localSheetId="15">#REF!</definedName>
    <definedName name="gggg" localSheetId="4">#REF!</definedName>
    <definedName name="gggg" localSheetId="1">#REF!</definedName>
    <definedName name="gggg" localSheetId="2">#REF!</definedName>
    <definedName name="gggg" localSheetId="3">#REF!</definedName>
    <definedName name="gggg">#REF!</definedName>
    <definedName name="graph_conveyer">[10]Калькулятор!$F$85</definedName>
    <definedName name="Group">'[10]1.1'!$AP$49</definedName>
    <definedName name="GSLP">'[10]1.1'!$AP$47</definedName>
    <definedName name="h_header" localSheetId="4">#REF!</definedName>
    <definedName name="h_header" localSheetId="2">#REF!</definedName>
    <definedName name="h_header" localSheetId="3">#REF!</definedName>
    <definedName name="h_header">#REF!</definedName>
    <definedName name="Hide1">'[29]2'!$CI$46</definedName>
    <definedName name="Hide2">'[29]2'!$CI$109</definedName>
    <definedName name="Hide3">'[29]2'!$CI$171</definedName>
    <definedName name="Hide4">'[29]2'!$CI$231</definedName>
    <definedName name="Hide5">'[29]2'!$CI$293</definedName>
    <definedName name="hideProdGraph">'[29]2'!$CH$13</definedName>
    <definedName name="HTML_CodePage" hidden="1">1251</definedName>
    <definedName name="HTML_Control" localSheetId="15" hidden="1">{"'КУЛАКОВ Ю.В.'!$A$1:$AP$78"}</definedName>
    <definedName name="HTML_Control" localSheetId="4" hidden="1">{"'КУЛАКОВ Ю.В.'!$A$1:$AP$78"}</definedName>
    <definedName name="HTML_Control" localSheetId="1" hidden="1">{"'КУЛАКОВ Ю.В.'!$A$1:$AP$78"}</definedName>
    <definedName name="HTML_Control" localSheetId="5" hidden="1">{"'КУЛАКОВ Ю.В.'!$A$1:$AP$78"}</definedName>
    <definedName name="HTML_Control" localSheetId="2" hidden="1">{"'КУЛАКОВ Ю.В.'!$A$1:$AP$78"}</definedName>
    <definedName name="HTML_Control" localSheetId="3" hidden="1">{"'КУЛАКОВ Ю.В.'!$A$1:$AP$78"}</definedName>
    <definedName name="HTML_Control" hidden="1">{"'КУЛАКОВ Ю.В.'!$A$1:$AP$78"}</definedName>
    <definedName name="HTML_Description" hidden="1">""</definedName>
    <definedName name="HTML_Email" hidden="1">""</definedName>
    <definedName name="HTML_Header" hidden="1">"КУЛАКОВ Ю.В."</definedName>
    <definedName name="HTML_LastUpdate" hidden="1">"23.02.98"</definedName>
    <definedName name="HTML_LineAfter" hidden="1">TRUE</definedName>
    <definedName name="HTML_LineBefore" hidden="1">TRUE</definedName>
    <definedName name="HTML_Name" hidden="1">"Сысолетин Леонид Борисович"</definedName>
    <definedName name="HTML_OBDlg2" hidden="1">TRUE</definedName>
    <definedName name="HTML_OBDlg4" hidden="1">TRUE</definedName>
    <definedName name="HTML_OS" hidden="1">0</definedName>
    <definedName name="HTML_PathFile" hidden="1">"C:\MyHTML.htm"</definedName>
    <definedName name="HTML_PathFileMac" hidden="1">"Macintosh HD:HomePageStuff:New_Home_Page:datafile:histret.html"</definedName>
    <definedName name="HTML_Title" hidden="1">"БЮДЖЕТ_0398изм11"</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D_Application">'[10]1.1'!$D$18</definedName>
    <definedName name="ID_Limit_1">'[30]2'!$E$11</definedName>
    <definedName name="ID_Limit_2">'[30]2'!$E$67</definedName>
    <definedName name="ID_Limit_3">'[30]2'!$E$123</definedName>
    <definedName name="ID_Limit_4">'[30]2'!$E$179</definedName>
    <definedName name="ID_Limit_5">'[30]2'!$E$235</definedName>
    <definedName name="Insh_table_conveyer">[10]Калькулятор!$M$326:$Q$330</definedName>
    <definedName name="Insurance_spread">[10]Калькулятор!$E$338</definedName>
    <definedName name="INTERKOMPANI" localSheetId="15" hidden="1">{#N/A,#N/A,FALSE,"REC";#N/A,#N/A,FALSE,"ASSETS";#N/A,#N/A,FALSE,"LIABILITIES";#N/A,#N/A,FALSE,"P&amp;L";#N/A,#N/A,FALSE,"FUNDS";#N/A,#N/A,FALSE,"CASH";#N/A,#N/A,FALSE,"1,2";#N/A,#N/A,FALSE,"3";#N/A,#N/A,FALSE,"4";#N/A,#N/A,FALSE,"5,6,7";#N/A,#N/A,FALSE,"8,9"}</definedName>
    <definedName name="INTERKOMPANI" localSheetId="4" hidden="1">{#N/A,#N/A,FALSE,"REC";#N/A,#N/A,FALSE,"ASSETS";#N/A,#N/A,FALSE,"LIABILITIES";#N/A,#N/A,FALSE,"P&amp;L";#N/A,#N/A,FALSE,"FUNDS";#N/A,#N/A,FALSE,"CASH";#N/A,#N/A,FALSE,"1,2";#N/A,#N/A,FALSE,"3";#N/A,#N/A,FALSE,"4";#N/A,#N/A,FALSE,"5,6,7";#N/A,#N/A,FALSE,"8,9"}</definedName>
    <definedName name="INTERKOMPANI" localSheetId="1" hidden="1">{#N/A,#N/A,FALSE,"REC";#N/A,#N/A,FALSE,"ASSETS";#N/A,#N/A,FALSE,"LIABILITIES";#N/A,#N/A,FALSE,"P&amp;L";#N/A,#N/A,FALSE,"FUNDS";#N/A,#N/A,FALSE,"CASH";#N/A,#N/A,FALSE,"1,2";#N/A,#N/A,FALSE,"3";#N/A,#N/A,FALSE,"4";#N/A,#N/A,FALSE,"5,6,7";#N/A,#N/A,FALSE,"8,9"}</definedName>
    <definedName name="INTERKOMPANI" localSheetId="5" hidden="1">{#N/A,#N/A,FALSE,"REC";#N/A,#N/A,FALSE,"ASSETS";#N/A,#N/A,FALSE,"LIABILITIES";#N/A,#N/A,FALSE,"P&amp;L";#N/A,#N/A,FALSE,"FUNDS";#N/A,#N/A,FALSE,"CASH";#N/A,#N/A,FALSE,"1,2";#N/A,#N/A,FALSE,"3";#N/A,#N/A,FALSE,"4";#N/A,#N/A,FALSE,"5,6,7";#N/A,#N/A,FALSE,"8,9"}</definedName>
    <definedName name="INTERKOMPANI" localSheetId="2" hidden="1">{#N/A,#N/A,FALSE,"REC";#N/A,#N/A,FALSE,"ASSETS";#N/A,#N/A,FALSE,"LIABILITIES";#N/A,#N/A,FALSE,"P&amp;L";#N/A,#N/A,FALSE,"FUNDS";#N/A,#N/A,FALSE,"CASH";#N/A,#N/A,FALSE,"1,2";#N/A,#N/A,FALSE,"3";#N/A,#N/A,FALSE,"4";#N/A,#N/A,FALSE,"5,6,7";#N/A,#N/A,FALSE,"8,9"}</definedName>
    <definedName name="INTERKOMPANI" localSheetId="3" hidden="1">{#N/A,#N/A,FALSE,"REC";#N/A,#N/A,FALSE,"ASSETS";#N/A,#N/A,FALSE,"LIABILITIES";#N/A,#N/A,FALSE,"P&amp;L";#N/A,#N/A,FALSE,"FUNDS";#N/A,#N/A,FALSE,"CASH";#N/A,#N/A,FALSE,"1,2";#N/A,#N/A,FALSE,"3";#N/A,#N/A,FALSE,"4";#N/A,#N/A,FALSE,"5,6,7";#N/A,#N/A,FALSE,"8,9"}</definedName>
    <definedName name="INTERKOMPANI" hidden="1">{#N/A,#N/A,FALSE,"REC";#N/A,#N/A,FALSE,"ASSETS";#N/A,#N/A,FALSE,"LIABILITIES";#N/A,#N/A,FALSE,"P&amp;L";#N/A,#N/A,FALSE,"FUNDS";#N/A,#N/A,FALSE,"CASH";#N/A,#N/A,FALSE,"1,2";#N/A,#N/A,FALSE,"3";#N/A,#N/A,FALSE,"4";#N/A,#N/A,FALSE,"5,6,7";#N/A,#N/A,FALSE,"8,9"}</definedName>
    <definedName name="InventoryDays" localSheetId="15">#REF!</definedName>
    <definedName name="InventoryDays" localSheetId="4">#REF!</definedName>
    <definedName name="InventoryDays" localSheetId="1">#REF!</definedName>
    <definedName name="InventoryDays" localSheetId="2">#REF!</definedName>
    <definedName name="InventoryDays" localSheetId="3">#REF!</definedName>
    <definedName name="InventoryDays">#REF!</definedName>
    <definedName name="Invested_cap" localSheetId="15">'[14]Коэфф анализ'!$H$60:$L$60</definedName>
    <definedName name="Invested_cap">'[15]Коэфф анализ'!$H$60:$L$60</definedName>
    <definedName name="IQ_ADDIN" hidden="1">"AUTO"</definedName>
    <definedName name="IQ_CH" hidden="1">110000</definedName>
    <definedName name="IQ_CQ" hidden="1">5000</definedName>
    <definedName name="IQ_CY" hidden="1">10000</definedName>
    <definedName name="IQ_FH" hidden="1">100000</definedName>
    <definedName name="IQ_FQ" hidden="1">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 hidden="1">1000</definedName>
    <definedName name="IQ_LATESTK" hidden="1">1000</definedName>
    <definedName name="IQ_LATESTQ" hidden="1">500</definedName>
    <definedName name="IQ_LTM" hidden="1">2000</definedName>
    <definedName name="IQ_MONTH" hidden="1">15000</definedName>
    <definedName name="IQ_NAMES_REVISION_DATE_" hidden="1">40297.6185185185</definedName>
    <definedName name="IQ_NTM" hidden="1">6000</definedName>
    <definedName name="IQ_TODAY" hidden="1">0</definedName>
    <definedName name="IQ_WEEK" hidden="1">50000</definedName>
    <definedName name="IQ_YTD" hidden="1">3000</definedName>
    <definedName name="irr" localSheetId="15">'[14]Инвест анализ'!$G$29</definedName>
    <definedName name="irr">'[15]Инвест анализ'!$G$29</definedName>
    <definedName name="IRR_conveyer">'[10]Исходные данные'!$D$81</definedName>
    <definedName name="IS_DEMO" localSheetId="15">[31]Options!$B$7</definedName>
    <definedName name="IS_DEMO" localSheetId="16">[1]Options!$B$7</definedName>
    <definedName name="IS_DEMO">[32]Options!$B$7</definedName>
    <definedName name="IS_ESTATE" localSheetId="15">[31]Options!$B$11</definedName>
    <definedName name="IS_ESTATE" localSheetId="16">[1]Options!$B$11</definedName>
    <definedName name="IS_ESTATE">[32]Options!$B$11</definedName>
    <definedName name="Is_mm">'[10]1.1'!$C$122</definedName>
    <definedName name="Is_new">'[10]1.1'!$C$121</definedName>
    <definedName name="IS_SUMM" localSheetId="15">[11]Опции!$B$10</definedName>
    <definedName name="IS_SUMM" localSheetId="16">[1]Options!$B$10</definedName>
    <definedName name="IS_SUMM">[8]Опции!$B$10</definedName>
    <definedName name="IS_TRIAL" localSheetId="15">[31]Options!$B$8</definedName>
    <definedName name="IS_TRIAL" localSheetId="16">[1]Options!$B$8</definedName>
    <definedName name="IS_TRIAL">[32]Options!$B$8</definedName>
    <definedName name="iuy" localSheetId="15" hidden="1">{#N/A,#N/A,FALSE,"REC";#N/A,#N/A,FALSE,"ASSETS";#N/A,#N/A,FALSE,"LIABILITIES";#N/A,#N/A,FALSE,"P&amp;L";#N/A,#N/A,FALSE,"FUNDS";#N/A,#N/A,FALSE,"CASH";#N/A,#N/A,FALSE,"1,2";#N/A,#N/A,FALSE,"3";#N/A,#N/A,FALSE,"4";#N/A,#N/A,FALSE,"5,6,7";#N/A,#N/A,FALSE,"8,9"}</definedName>
    <definedName name="iuy" localSheetId="4" hidden="1">{#N/A,#N/A,FALSE,"REC";#N/A,#N/A,FALSE,"ASSETS";#N/A,#N/A,FALSE,"LIABILITIES";#N/A,#N/A,FALSE,"P&amp;L";#N/A,#N/A,FALSE,"FUNDS";#N/A,#N/A,FALSE,"CASH";#N/A,#N/A,FALSE,"1,2";#N/A,#N/A,FALSE,"3";#N/A,#N/A,FALSE,"4";#N/A,#N/A,FALSE,"5,6,7";#N/A,#N/A,FALSE,"8,9"}</definedName>
    <definedName name="iuy" localSheetId="1" hidden="1">{#N/A,#N/A,FALSE,"REC";#N/A,#N/A,FALSE,"ASSETS";#N/A,#N/A,FALSE,"LIABILITIES";#N/A,#N/A,FALSE,"P&amp;L";#N/A,#N/A,FALSE,"FUNDS";#N/A,#N/A,FALSE,"CASH";#N/A,#N/A,FALSE,"1,2";#N/A,#N/A,FALSE,"3";#N/A,#N/A,FALSE,"4";#N/A,#N/A,FALSE,"5,6,7";#N/A,#N/A,FALSE,"8,9"}</definedName>
    <definedName name="iuy" localSheetId="5" hidden="1">{#N/A,#N/A,FALSE,"REC";#N/A,#N/A,FALSE,"ASSETS";#N/A,#N/A,FALSE,"LIABILITIES";#N/A,#N/A,FALSE,"P&amp;L";#N/A,#N/A,FALSE,"FUNDS";#N/A,#N/A,FALSE,"CASH";#N/A,#N/A,FALSE,"1,2";#N/A,#N/A,FALSE,"3";#N/A,#N/A,FALSE,"4";#N/A,#N/A,FALSE,"5,6,7";#N/A,#N/A,FALSE,"8,9"}</definedName>
    <definedName name="iuy" localSheetId="2" hidden="1">{#N/A,#N/A,FALSE,"REC";#N/A,#N/A,FALSE,"ASSETS";#N/A,#N/A,FALSE,"LIABILITIES";#N/A,#N/A,FALSE,"P&amp;L";#N/A,#N/A,FALSE,"FUNDS";#N/A,#N/A,FALSE,"CASH";#N/A,#N/A,FALSE,"1,2";#N/A,#N/A,FALSE,"3";#N/A,#N/A,FALSE,"4";#N/A,#N/A,FALSE,"5,6,7";#N/A,#N/A,FALSE,"8,9"}</definedName>
    <definedName name="iuy" localSheetId="3" hidden="1">{#N/A,#N/A,FALSE,"REC";#N/A,#N/A,FALSE,"ASSETS";#N/A,#N/A,FALSE,"LIABILITIES";#N/A,#N/A,FALSE,"P&amp;L";#N/A,#N/A,FALSE,"FUNDS";#N/A,#N/A,FALSE,"CASH";#N/A,#N/A,FALSE,"1,2";#N/A,#N/A,FALSE,"3";#N/A,#N/A,FALSE,"4";#N/A,#N/A,FALSE,"5,6,7";#N/A,#N/A,FALSE,"8,9"}</definedName>
    <definedName name="iuy" hidden="1">{#N/A,#N/A,FALSE,"REC";#N/A,#N/A,FALSE,"ASSETS";#N/A,#N/A,FALSE,"LIABILITIES";#N/A,#N/A,FALSE,"P&amp;L";#N/A,#N/A,FALSE,"FUNDS";#N/A,#N/A,FALSE,"CASH";#N/A,#N/A,FALSE,"1,2";#N/A,#N/A,FALSE,"3";#N/A,#N/A,FALSE,"4";#N/A,#N/A,FALSE,"5,6,7";#N/A,#N/A,FALSE,"8,9"}</definedName>
    <definedName name="jjjj" localSheetId="15">'[33]Гр5(о)'!#REF!</definedName>
    <definedName name="jjjj" localSheetId="4">'[34]Гр5(о)'!#REF!</definedName>
    <definedName name="jjjj" localSheetId="1">'[34]Гр5(о)'!#REF!</definedName>
    <definedName name="jjjj" localSheetId="3">'[34]Гр5(о)'!#REF!</definedName>
    <definedName name="jjjj">'[34]Гр5(о)'!#REF!</definedName>
    <definedName name="KAMAZ_conv">[10]Калькулятор!$E$337</definedName>
    <definedName name="kurs" localSheetId="15">#REF!</definedName>
    <definedName name="kurs" localSheetId="4">#REF!</definedName>
    <definedName name="kurs" localSheetId="1">#REF!</definedName>
    <definedName name="kurs" localSheetId="2">#REF!</definedName>
    <definedName name="kurs" localSheetId="3">#REF!</definedName>
    <definedName name="kurs">#REF!</definedName>
    <definedName name="LANGUAGE" localSheetId="15">[11]Проект!$D$17</definedName>
    <definedName name="LANGUAGE">[8]Проект!$D$17</definedName>
    <definedName name="LanguageID" localSheetId="15">[35]Language!$A$2</definedName>
    <definedName name="LanguageID" localSheetId="16">[1]Language!$A$2</definedName>
    <definedName name="LanguageID">[32]Language!$A$2</definedName>
    <definedName name="LAST_COLUMN" localSheetId="4">[36]Предпосылки!#REF!</definedName>
    <definedName name="LAST_COLUMN" localSheetId="1">[36]Предпосылки!#REF!</definedName>
    <definedName name="LAST_COLUMN" localSheetId="3">[36]Предпосылки!#REF!</definedName>
    <definedName name="LAST_COLUMN">[36]Предпосылки!#REF!</definedName>
    <definedName name="lease_count" localSheetId="4">[36]Предпосылки!#REF!</definedName>
    <definedName name="lease_count" localSheetId="1">[36]Предпосылки!#REF!</definedName>
    <definedName name="lease_count" localSheetId="3">[36]Предпосылки!#REF!</definedName>
    <definedName name="lease_count">[36]Предпосылки!#REF!</definedName>
    <definedName name="lease_rate_conveyer">'[10]Исходные данные'!$D$38</definedName>
    <definedName name="Leasing_day_prepayment">'[10]Исходные данные'!$D$15</definedName>
    <definedName name="Leasing_FTP">'[10]Исходные данные'!$D$30</definedName>
    <definedName name="Leasing_LGD">'[10]Исходные данные'!$D$32</definedName>
    <definedName name="Leasing_payday_leas">'[10]Исходные данные'!$D$13</definedName>
    <definedName name="Leasing_rate_with_prop_tax">'[10]Исходные данные'!$D$40</definedName>
    <definedName name="Leasing_rate_with_prop_tax_conveyer">'[10]Исходные данные'!$D$40</definedName>
    <definedName name="LGD_check_retail">[10]Калькулятор!$C$358</definedName>
    <definedName name="LGD_Conveyer">'[10]Исходные данные'!$D$32</definedName>
    <definedName name="LLCR">[25]Расчеты!$F$408</definedName>
    <definedName name="LO_1level">'[10]5.1.2'!$C$39:$D$40</definedName>
    <definedName name="LO_2level">'[10]5.1.2'!$G$39:$H$59</definedName>
    <definedName name="LO_calc_count">'[10]5.1.2'!$D$31</definedName>
    <definedName name="LOPL">'[10]5.1.2'!$Y$12:$Y$13</definedName>
    <definedName name="low_season_list">[10]Калькулятор!$V$317:$V$328</definedName>
    <definedName name="LT_liab" localSheetId="15">[14]Фин_отчет!$H$56:$L$56</definedName>
    <definedName name="LT_liab">[15]Фин_отчет!$H$56:$L$56</definedName>
    <definedName name="LTGR" localSheetId="15">#REF!</definedName>
    <definedName name="LTGR" localSheetId="4">#REF!</definedName>
    <definedName name="LTGR" localSheetId="1">#REF!</definedName>
    <definedName name="LTGR" localSheetId="2">#REF!</definedName>
    <definedName name="LTGR" localSheetId="3">#REF!</definedName>
    <definedName name="LTGR">#REF!</definedName>
    <definedName name="m_capex" localSheetId="15">[37]Чувствительность!$C$6</definedName>
    <definedName name="m_capex">[38]Чувствительность!$C$6</definedName>
    <definedName name="m_opex" localSheetId="15">[37]Чувствительность!$C$7</definedName>
    <definedName name="m_opex">[38]Чувствительность!$C$7</definedName>
    <definedName name="m_price" localSheetId="15">[37]Чувствительность!$C$5</definedName>
    <definedName name="m_price">[38]Чувствительность!$C$5</definedName>
    <definedName name="m_value" localSheetId="15">[37]Чувствительность!$C$4</definedName>
    <definedName name="m_value">[38]Чувствительность!$C$4</definedName>
    <definedName name="manager_discount">[10]Калькулятор!$F$102</definedName>
    <definedName name="MaxProd">'[10]2.5'!$B$34</definedName>
    <definedName name="med_equipment">[10]Калькулятор!$C$359</definedName>
    <definedName name="mn" localSheetId="15" hidden="1">{#N/A,#N/A,FALSE,"REC";#N/A,#N/A,FALSE,"ASSETS";#N/A,#N/A,FALSE,"LIABILITIES";#N/A,#N/A,FALSE,"P&amp;L";#N/A,#N/A,FALSE,"FUNDS";#N/A,#N/A,FALSE,"CASH";#N/A,#N/A,FALSE,"1,2";#N/A,#N/A,FALSE,"3";#N/A,#N/A,FALSE,"4";#N/A,#N/A,FALSE,"5,6,7";#N/A,#N/A,FALSE,"8,9"}</definedName>
    <definedName name="mn" localSheetId="4" hidden="1">{#N/A,#N/A,FALSE,"REC";#N/A,#N/A,FALSE,"ASSETS";#N/A,#N/A,FALSE,"LIABILITIES";#N/A,#N/A,FALSE,"P&amp;L";#N/A,#N/A,FALSE,"FUNDS";#N/A,#N/A,FALSE,"CASH";#N/A,#N/A,FALSE,"1,2";#N/A,#N/A,FALSE,"3";#N/A,#N/A,FALSE,"4";#N/A,#N/A,FALSE,"5,6,7";#N/A,#N/A,FALSE,"8,9"}</definedName>
    <definedName name="mn" localSheetId="1" hidden="1">{#N/A,#N/A,FALSE,"REC";#N/A,#N/A,FALSE,"ASSETS";#N/A,#N/A,FALSE,"LIABILITIES";#N/A,#N/A,FALSE,"P&amp;L";#N/A,#N/A,FALSE,"FUNDS";#N/A,#N/A,FALSE,"CASH";#N/A,#N/A,FALSE,"1,2";#N/A,#N/A,FALSE,"3";#N/A,#N/A,FALSE,"4";#N/A,#N/A,FALSE,"5,6,7";#N/A,#N/A,FALSE,"8,9"}</definedName>
    <definedName name="mn" localSheetId="5" hidden="1">{#N/A,#N/A,FALSE,"REC";#N/A,#N/A,FALSE,"ASSETS";#N/A,#N/A,FALSE,"LIABILITIES";#N/A,#N/A,FALSE,"P&amp;L";#N/A,#N/A,FALSE,"FUNDS";#N/A,#N/A,FALSE,"CASH";#N/A,#N/A,FALSE,"1,2";#N/A,#N/A,FALSE,"3";#N/A,#N/A,FALSE,"4";#N/A,#N/A,FALSE,"5,6,7";#N/A,#N/A,FALSE,"8,9"}</definedName>
    <definedName name="mn" localSheetId="2" hidden="1">{#N/A,#N/A,FALSE,"REC";#N/A,#N/A,FALSE,"ASSETS";#N/A,#N/A,FALSE,"LIABILITIES";#N/A,#N/A,FALSE,"P&amp;L";#N/A,#N/A,FALSE,"FUNDS";#N/A,#N/A,FALSE,"CASH";#N/A,#N/A,FALSE,"1,2";#N/A,#N/A,FALSE,"3";#N/A,#N/A,FALSE,"4";#N/A,#N/A,FALSE,"5,6,7";#N/A,#N/A,FALSE,"8,9"}</definedName>
    <definedName name="mn" localSheetId="3" hidden="1">{#N/A,#N/A,FALSE,"REC";#N/A,#N/A,FALSE,"ASSETS";#N/A,#N/A,FALSE,"LIABILITIES";#N/A,#N/A,FALSE,"P&amp;L";#N/A,#N/A,FALSE,"FUNDS";#N/A,#N/A,FALSE,"CASH";#N/A,#N/A,FALSE,"1,2";#N/A,#N/A,FALSE,"3";#N/A,#N/A,FALSE,"4";#N/A,#N/A,FALSE,"5,6,7";#N/A,#N/A,FALSE,"8,9"}</definedName>
    <definedName name="mn" hidden="1">{#N/A,#N/A,FALSE,"REC";#N/A,#N/A,FALSE,"ASSETS";#N/A,#N/A,FALSE,"LIABILITIES";#N/A,#N/A,FALSE,"P&amp;L";#N/A,#N/A,FALSE,"FUNDS";#N/A,#N/A,FALSE,"CASH";#N/A,#N/A,FALSE,"1,2";#N/A,#N/A,FALSE,"3";#N/A,#N/A,FALSE,"4";#N/A,#N/A,FALSE,"5,6,7";#N/A,#N/A,FALSE,"8,9"}</definedName>
    <definedName name="model_conv">[10]Калькулятор!$F$38</definedName>
    <definedName name="model_formula">[10]Калькулятор!$BM$17</definedName>
    <definedName name="month" localSheetId="15">#REF!</definedName>
    <definedName name="month" localSheetId="4">#REF!</definedName>
    <definedName name="month" localSheetId="1">#REF!</definedName>
    <definedName name="month" localSheetId="2">#REF!</definedName>
    <definedName name="month" localSheetId="3">#REF!</definedName>
    <definedName name="month">#REF!</definedName>
    <definedName name="mrn.sve44" localSheetId="15" hidden="1">{#N/A,#N/A,FALSE,"REC";#N/A,#N/A,FALSE,"ASSETS";#N/A,#N/A,FALSE,"LIABILITIES";#N/A,#N/A,FALSE,"P&amp;L";#N/A,#N/A,FALSE,"FUNDS";#N/A,#N/A,FALSE,"CASH";#N/A,#N/A,FALSE,"1,2";#N/A,#N/A,FALSE,"3";#N/A,#N/A,FALSE,"4";#N/A,#N/A,FALSE,"5,6,7";#N/A,#N/A,FALSE,"8,9"}</definedName>
    <definedName name="mrn.sve44" localSheetId="4" hidden="1">{#N/A,#N/A,FALSE,"REC";#N/A,#N/A,FALSE,"ASSETS";#N/A,#N/A,FALSE,"LIABILITIES";#N/A,#N/A,FALSE,"P&amp;L";#N/A,#N/A,FALSE,"FUNDS";#N/A,#N/A,FALSE,"CASH";#N/A,#N/A,FALSE,"1,2";#N/A,#N/A,FALSE,"3";#N/A,#N/A,FALSE,"4";#N/A,#N/A,FALSE,"5,6,7";#N/A,#N/A,FALSE,"8,9"}</definedName>
    <definedName name="mrn.sve44" localSheetId="1" hidden="1">{#N/A,#N/A,FALSE,"REC";#N/A,#N/A,FALSE,"ASSETS";#N/A,#N/A,FALSE,"LIABILITIES";#N/A,#N/A,FALSE,"P&amp;L";#N/A,#N/A,FALSE,"FUNDS";#N/A,#N/A,FALSE,"CASH";#N/A,#N/A,FALSE,"1,2";#N/A,#N/A,FALSE,"3";#N/A,#N/A,FALSE,"4";#N/A,#N/A,FALSE,"5,6,7";#N/A,#N/A,FALSE,"8,9"}</definedName>
    <definedName name="mrn.sve44" localSheetId="5" hidden="1">{#N/A,#N/A,FALSE,"REC";#N/A,#N/A,FALSE,"ASSETS";#N/A,#N/A,FALSE,"LIABILITIES";#N/A,#N/A,FALSE,"P&amp;L";#N/A,#N/A,FALSE,"FUNDS";#N/A,#N/A,FALSE,"CASH";#N/A,#N/A,FALSE,"1,2";#N/A,#N/A,FALSE,"3";#N/A,#N/A,FALSE,"4";#N/A,#N/A,FALSE,"5,6,7";#N/A,#N/A,FALSE,"8,9"}</definedName>
    <definedName name="mrn.sve44" localSheetId="2" hidden="1">{#N/A,#N/A,FALSE,"REC";#N/A,#N/A,FALSE,"ASSETS";#N/A,#N/A,FALSE,"LIABILITIES";#N/A,#N/A,FALSE,"P&amp;L";#N/A,#N/A,FALSE,"FUNDS";#N/A,#N/A,FALSE,"CASH";#N/A,#N/A,FALSE,"1,2";#N/A,#N/A,FALSE,"3";#N/A,#N/A,FALSE,"4";#N/A,#N/A,FALSE,"5,6,7";#N/A,#N/A,FALSE,"8,9"}</definedName>
    <definedName name="mrn.sve44" localSheetId="3" hidden="1">{#N/A,#N/A,FALSE,"REC";#N/A,#N/A,FALSE,"ASSETS";#N/A,#N/A,FALSE,"LIABILITIES";#N/A,#N/A,FALSE,"P&amp;L";#N/A,#N/A,FALSE,"FUNDS";#N/A,#N/A,FALSE,"CASH";#N/A,#N/A,FALSE,"1,2";#N/A,#N/A,FALSE,"3";#N/A,#N/A,FALSE,"4";#N/A,#N/A,FALSE,"5,6,7";#N/A,#N/A,FALSE,"8,9"}</definedName>
    <definedName name="mrn.sve44" hidden="1">{#N/A,#N/A,FALSE,"REC";#N/A,#N/A,FALSE,"ASSETS";#N/A,#N/A,FALSE,"LIABILITIES";#N/A,#N/A,FALSE,"P&amp;L";#N/A,#N/A,FALSE,"FUNDS";#N/A,#N/A,FALSE,"CASH";#N/A,#N/A,FALSE,"1,2";#N/A,#N/A,FALSE,"3";#N/A,#N/A,FALSE,"4";#N/A,#N/A,FALSE,"5,6,7";#N/A,#N/A,FALSE,"8,9"}</definedName>
    <definedName name="mrn.sverka5" localSheetId="15" hidden="1">{#N/A,#N/A,FALSE,"REC";#N/A,#N/A,FALSE,"ASSETS";#N/A,#N/A,FALSE,"LIABILITIES";#N/A,#N/A,FALSE,"P&amp;L";#N/A,#N/A,FALSE,"FUNDS";#N/A,#N/A,FALSE,"CASH";#N/A,#N/A,FALSE,"1,2";#N/A,#N/A,FALSE,"3";#N/A,#N/A,FALSE,"4";#N/A,#N/A,FALSE,"5,6,7";#N/A,#N/A,FALSE,"8,9"}</definedName>
    <definedName name="mrn.sverka5" localSheetId="4" hidden="1">{#N/A,#N/A,FALSE,"REC";#N/A,#N/A,FALSE,"ASSETS";#N/A,#N/A,FALSE,"LIABILITIES";#N/A,#N/A,FALSE,"P&amp;L";#N/A,#N/A,FALSE,"FUNDS";#N/A,#N/A,FALSE,"CASH";#N/A,#N/A,FALSE,"1,2";#N/A,#N/A,FALSE,"3";#N/A,#N/A,FALSE,"4";#N/A,#N/A,FALSE,"5,6,7";#N/A,#N/A,FALSE,"8,9"}</definedName>
    <definedName name="mrn.sverka5" localSheetId="1" hidden="1">{#N/A,#N/A,FALSE,"REC";#N/A,#N/A,FALSE,"ASSETS";#N/A,#N/A,FALSE,"LIABILITIES";#N/A,#N/A,FALSE,"P&amp;L";#N/A,#N/A,FALSE,"FUNDS";#N/A,#N/A,FALSE,"CASH";#N/A,#N/A,FALSE,"1,2";#N/A,#N/A,FALSE,"3";#N/A,#N/A,FALSE,"4";#N/A,#N/A,FALSE,"5,6,7";#N/A,#N/A,FALSE,"8,9"}</definedName>
    <definedName name="mrn.sverka5" localSheetId="5" hidden="1">{#N/A,#N/A,FALSE,"REC";#N/A,#N/A,FALSE,"ASSETS";#N/A,#N/A,FALSE,"LIABILITIES";#N/A,#N/A,FALSE,"P&amp;L";#N/A,#N/A,FALSE,"FUNDS";#N/A,#N/A,FALSE,"CASH";#N/A,#N/A,FALSE,"1,2";#N/A,#N/A,FALSE,"3";#N/A,#N/A,FALSE,"4";#N/A,#N/A,FALSE,"5,6,7";#N/A,#N/A,FALSE,"8,9"}</definedName>
    <definedName name="mrn.sverka5" localSheetId="2" hidden="1">{#N/A,#N/A,FALSE,"REC";#N/A,#N/A,FALSE,"ASSETS";#N/A,#N/A,FALSE,"LIABILITIES";#N/A,#N/A,FALSE,"P&amp;L";#N/A,#N/A,FALSE,"FUNDS";#N/A,#N/A,FALSE,"CASH";#N/A,#N/A,FALSE,"1,2";#N/A,#N/A,FALSE,"3";#N/A,#N/A,FALSE,"4";#N/A,#N/A,FALSE,"5,6,7";#N/A,#N/A,FALSE,"8,9"}</definedName>
    <definedName name="mrn.sverka5" localSheetId="3" hidden="1">{#N/A,#N/A,FALSE,"REC";#N/A,#N/A,FALSE,"ASSETS";#N/A,#N/A,FALSE,"LIABILITIES";#N/A,#N/A,FALSE,"P&amp;L";#N/A,#N/A,FALSE,"FUNDS";#N/A,#N/A,FALSE,"CASH";#N/A,#N/A,FALSE,"1,2";#N/A,#N/A,FALSE,"3";#N/A,#N/A,FALSE,"4";#N/A,#N/A,FALSE,"5,6,7";#N/A,#N/A,FALSE,"8,9"}</definedName>
    <definedName name="mrn.sverka5" hidden="1">{#N/A,#N/A,FALSE,"REC";#N/A,#N/A,FALSE,"ASSETS";#N/A,#N/A,FALSE,"LIABILITIES";#N/A,#N/A,FALSE,"P&amp;L";#N/A,#N/A,FALSE,"FUNDS";#N/A,#N/A,FALSE,"CASH";#N/A,#N/A,FALSE,"1,2";#N/A,#N/A,FALSE,"3";#N/A,#N/A,FALSE,"4";#N/A,#N/A,FALSE,"5,6,7";#N/A,#N/A,FALSE,"8,9"}</definedName>
    <definedName name="nacenka" localSheetId="15">#REF!</definedName>
    <definedName name="nacenka" localSheetId="4">#REF!</definedName>
    <definedName name="nacenka" localSheetId="1">#REF!</definedName>
    <definedName name="nacenka" localSheetId="2">#REF!</definedName>
    <definedName name="nacenka" localSheetId="3">#REF!</definedName>
    <definedName name="nacenka">#REF!</definedName>
    <definedName name="NameOfPeriod" localSheetId="15">#REF!</definedName>
    <definedName name="NameOfPeriod" localSheetId="4">#REF!</definedName>
    <definedName name="NameOfPeriod" localSheetId="1">#REF!</definedName>
    <definedName name="NameOfPeriod" localSheetId="2">#REF!</definedName>
    <definedName name="NameOfPeriod" localSheetId="3">#REF!</definedName>
    <definedName name="NameOfPeriod">#REF!</definedName>
    <definedName name="nbv" localSheetId="15" hidden="1">{#N/A,#N/A,FALSE,"REC";#N/A,#N/A,FALSE,"ASSETS";#N/A,#N/A,FALSE,"LIABILITIES";#N/A,#N/A,FALSE,"P&amp;L";#N/A,#N/A,FALSE,"FUNDS";#N/A,#N/A,FALSE,"CASH";#N/A,#N/A,FALSE,"1,2";#N/A,#N/A,FALSE,"3";#N/A,#N/A,FALSE,"4";#N/A,#N/A,FALSE,"5,6,7";#N/A,#N/A,FALSE,"8,9"}</definedName>
    <definedName name="nbv" localSheetId="4" hidden="1">{#N/A,#N/A,FALSE,"REC";#N/A,#N/A,FALSE,"ASSETS";#N/A,#N/A,FALSE,"LIABILITIES";#N/A,#N/A,FALSE,"P&amp;L";#N/A,#N/A,FALSE,"FUNDS";#N/A,#N/A,FALSE,"CASH";#N/A,#N/A,FALSE,"1,2";#N/A,#N/A,FALSE,"3";#N/A,#N/A,FALSE,"4";#N/A,#N/A,FALSE,"5,6,7";#N/A,#N/A,FALSE,"8,9"}</definedName>
    <definedName name="nbv" localSheetId="1" hidden="1">{#N/A,#N/A,FALSE,"REC";#N/A,#N/A,FALSE,"ASSETS";#N/A,#N/A,FALSE,"LIABILITIES";#N/A,#N/A,FALSE,"P&amp;L";#N/A,#N/A,FALSE,"FUNDS";#N/A,#N/A,FALSE,"CASH";#N/A,#N/A,FALSE,"1,2";#N/A,#N/A,FALSE,"3";#N/A,#N/A,FALSE,"4";#N/A,#N/A,FALSE,"5,6,7";#N/A,#N/A,FALSE,"8,9"}</definedName>
    <definedName name="nbv" localSheetId="5" hidden="1">{#N/A,#N/A,FALSE,"REC";#N/A,#N/A,FALSE,"ASSETS";#N/A,#N/A,FALSE,"LIABILITIES";#N/A,#N/A,FALSE,"P&amp;L";#N/A,#N/A,FALSE,"FUNDS";#N/A,#N/A,FALSE,"CASH";#N/A,#N/A,FALSE,"1,2";#N/A,#N/A,FALSE,"3";#N/A,#N/A,FALSE,"4";#N/A,#N/A,FALSE,"5,6,7";#N/A,#N/A,FALSE,"8,9"}</definedName>
    <definedName name="nbv" localSheetId="2" hidden="1">{#N/A,#N/A,FALSE,"REC";#N/A,#N/A,FALSE,"ASSETS";#N/A,#N/A,FALSE,"LIABILITIES";#N/A,#N/A,FALSE,"P&amp;L";#N/A,#N/A,FALSE,"FUNDS";#N/A,#N/A,FALSE,"CASH";#N/A,#N/A,FALSE,"1,2";#N/A,#N/A,FALSE,"3";#N/A,#N/A,FALSE,"4";#N/A,#N/A,FALSE,"5,6,7";#N/A,#N/A,FALSE,"8,9"}</definedName>
    <definedName name="nbv" localSheetId="3" hidden="1">{#N/A,#N/A,FALSE,"REC";#N/A,#N/A,FALSE,"ASSETS";#N/A,#N/A,FALSE,"LIABILITIES";#N/A,#N/A,FALSE,"P&amp;L";#N/A,#N/A,FALSE,"FUNDS";#N/A,#N/A,FALSE,"CASH";#N/A,#N/A,FALSE,"1,2";#N/A,#N/A,FALSE,"3";#N/A,#N/A,FALSE,"4";#N/A,#N/A,FALSE,"5,6,7";#N/A,#N/A,FALSE,"8,9"}</definedName>
    <definedName name="nbv" hidden="1">{#N/A,#N/A,FALSE,"REC";#N/A,#N/A,FALSE,"ASSETS";#N/A,#N/A,FALSE,"LIABILITIES";#N/A,#N/A,FALSE,"P&amp;L";#N/A,#N/A,FALSE,"FUNDS";#N/A,#N/A,FALSE,"CASH";#N/A,#N/A,FALSE,"1,2";#N/A,#N/A,FALSE,"3";#N/A,#N/A,FALSE,"4";#N/A,#N/A,FALSE,"5,6,7";#N/A,#N/A,FALSE,"8,9"}</definedName>
    <definedName name="need_QRIC">'[10]2.1'!$D$189</definedName>
    <definedName name="need_recalculate_formula">[10]Калькулятор!$BM$18</definedName>
    <definedName name="Need_upr">'[10]0.3'!$H$12</definedName>
    <definedName name="Net_income" localSheetId="15">[14]Фин_отчет!$H$38:$L$38</definedName>
    <definedName name="Net_income">[15]Фин_отчет!$H$38:$L$38</definedName>
    <definedName name="NIL_with_VAT">'[10]Исходные данные'!$D$50</definedName>
    <definedName name="nnn" localSheetId="15" hidden="1">{#N/A,#N/A,FALSE,"REC";#N/A,#N/A,FALSE,"ASSETS";#N/A,#N/A,FALSE,"LIABILITIES";#N/A,#N/A,FALSE,"P&amp;L";#N/A,#N/A,FALSE,"FUNDS";#N/A,#N/A,FALSE,"CASH";#N/A,#N/A,FALSE,"1,2";#N/A,#N/A,FALSE,"3";#N/A,#N/A,FALSE,"4";#N/A,#N/A,FALSE,"5,6,7";#N/A,#N/A,FALSE,"8,9"}</definedName>
    <definedName name="nnn" localSheetId="4" hidden="1">{#N/A,#N/A,FALSE,"REC";#N/A,#N/A,FALSE,"ASSETS";#N/A,#N/A,FALSE,"LIABILITIES";#N/A,#N/A,FALSE,"P&amp;L";#N/A,#N/A,FALSE,"FUNDS";#N/A,#N/A,FALSE,"CASH";#N/A,#N/A,FALSE,"1,2";#N/A,#N/A,FALSE,"3";#N/A,#N/A,FALSE,"4";#N/A,#N/A,FALSE,"5,6,7";#N/A,#N/A,FALSE,"8,9"}</definedName>
    <definedName name="nnn" localSheetId="1" hidden="1">{#N/A,#N/A,FALSE,"REC";#N/A,#N/A,FALSE,"ASSETS";#N/A,#N/A,FALSE,"LIABILITIES";#N/A,#N/A,FALSE,"P&amp;L";#N/A,#N/A,FALSE,"FUNDS";#N/A,#N/A,FALSE,"CASH";#N/A,#N/A,FALSE,"1,2";#N/A,#N/A,FALSE,"3";#N/A,#N/A,FALSE,"4";#N/A,#N/A,FALSE,"5,6,7";#N/A,#N/A,FALSE,"8,9"}</definedName>
    <definedName name="nnn" localSheetId="5" hidden="1">{#N/A,#N/A,FALSE,"REC";#N/A,#N/A,FALSE,"ASSETS";#N/A,#N/A,FALSE,"LIABILITIES";#N/A,#N/A,FALSE,"P&amp;L";#N/A,#N/A,FALSE,"FUNDS";#N/A,#N/A,FALSE,"CASH";#N/A,#N/A,FALSE,"1,2";#N/A,#N/A,FALSE,"3";#N/A,#N/A,FALSE,"4";#N/A,#N/A,FALSE,"5,6,7";#N/A,#N/A,FALSE,"8,9"}</definedName>
    <definedName name="nnn" localSheetId="2" hidden="1">{#N/A,#N/A,FALSE,"REC";#N/A,#N/A,FALSE,"ASSETS";#N/A,#N/A,FALSE,"LIABILITIES";#N/A,#N/A,FALSE,"P&amp;L";#N/A,#N/A,FALSE,"FUNDS";#N/A,#N/A,FALSE,"CASH";#N/A,#N/A,FALSE,"1,2";#N/A,#N/A,FALSE,"3";#N/A,#N/A,FALSE,"4";#N/A,#N/A,FALSE,"5,6,7";#N/A,#N/A,FALSE,"8,9"}</definedName>
    <definedName name="nnn" localSheetId="3" hidden="1">{#N/A,#N/A,FALSE,"REC";#N/A,#N/A,FALSE,"ASSETS";#N/A,#N/A,FALSE,"LIABILITIES";#N/A,#N/A,FALSE,"P&amp;L";#N/A,#N/A,FALSE,"FUNDS";#N/A,#N/A,FALSE,"CASH";#N/A,#N/A,FALSE,"1,2";#N/A,#N/A,FALSE,"3";#N/A,#N/A,FALSE,"4";#N/A,#N/A,FALSE,"5,6,7";#N/A,#N/A,FALSE,"8,9"}</definedName>
    <definedName name="nnn" hidden="1">{#N/A,#N/A,FALSE,"REC";#N/A,#N/A,FALSE,"ASSETS";#N/A,#N/A,FALSE,"LIABILITIES";#N/A,#N/A,FALSE,"P&amp;L";#N/A,#N/A,FALSE,"FUNDS";#N/A,#N/A,FALSE,"CASH";#N/A,#N/A,FALSE,"1,2";#N/A,#N/A,FALSE,"3";#N/A,#N/A,FALSE,"4";#N/A,#N/A,FALSE,"5,6,7";#N/A,#N/A,FALSE,"8,9"}</definedName>
    <definedName name="No">[10]Калькулятор!$B$293</definedName>
    <definedName name="NPV_conveyer">'[10]Исходные данные'!$D$82</definedName>
    <definedName name="NPVproject">[25]Расчеты!$F$401</definedName>
    <definedName name="NULL">'[10]1.1'!$AT$1</definedName>
    <definedName name="NWC_T_Cr_AdvK" localSheetId="15">[11]Проект!$B$637</definedName>
    <definedName name="NWC_T_Cr_AdvK">[8]Проект!$B$637</definedName>
    <definedName name="NWC_T_Cr_AdvT" localSheetId="15">[11]Проект!$C$637</definedName>
    <definedName name="NWC_T_Cr_AdvT">[8]Проект!$C$637</definedName>
    <definedName name="NWC_T_Cr_CrdK" localSheetId="15">[11]Проект!$B$638</definedName>
    <definedName name="NWC_T_Cr_CrdK">[8]Проект!$B$638</definedName>
    <definedName name="NWC_T_Cr_CrdT" localSheetId="15">[11]Проект!$C$638</definedName>
    <definedName name="NWC_T_Cr_CrdT">[8]Проект!$C$638</definedName>
    <definedName name="NWC_T_Cycle" localSheetId="15">[11]Проект!$B$616</definedName>
    <definedName name="NWC_T_Cycle">[8]Проект!$B$616</definedName>
    <definedName name="NWC_T_Db_AdvK" localSheetId="15">[11]Проект!$B$625</definedName>
    <definedName name="NWC_T_Db_AdvK">[8]Проект!$B$625</definedName>
    <definedName name="NWC_T_Db_AdvT">[39]Проект!$C$740</definedName>
    <definedName name="NWC_T_Db_CrdK" localSheetId="15">[11]Проект!$B$626</definedName>
    <definedName name="NWC_T_Db_CrdK">[8]Проект!$B$626</definedName>
    <definedName name="NWC_T_Db_CrdT" localSheetId="15">[11]Проект!$C$626</definedName>
    <definedName name="NWC_T_Db_CrdT">[8]Проект!$C$626</definedName>
    <definedName name="NWC_T_Goods" localSheetId="15">[11]Проект!$B$620</definedName>
    <definedName name="NWC_T_Goods">[8]Проект!$B$620</definedName>
    <definedName name="NWC_T_Mat" localSheetId="15">[11]Проект!$B$614</definedName>
    <definedName name="NWC_T_Mat">[8]Проект!$B$614</definedName>
    <definedName name="OPF_list">'[10]1.1'!$D$269:$D$278</definedName>
    <definedName name="Opt_IsDemo" localSheetId="15">[20]Options!$B$15</definedName>
    <definedName name="Opt_IsDemo">[21]Options!$B$15</definedName>
    <definedName name="Opt_Version" localSheetId="15">[20]Options!$B$8</definedName>
    <definedName name="Opt_Version">[21]Options!$B$8</definedName>
    <definedName name="Oth_1">'[10]4.6'!$F$36</definedName>
    <definedName name="Oth_2">'[10]4.6'!$F$37</definedName>
    <definedName name="Oth_3">'[10]4.6'!$F$38</definedName>
    <definedName name="Oth_4">'[10]4.6'!$F$39</definedName>
    <definedName name="Oth_5">'[10]4.6'!$F$40</definedName>
    <definedName name="Oth_6">'[10]4.6'!$F$41</definedName>
    <definedName name="P_1" localSheetId="4">OFFSET(OFFSET(Sixty,0,0,1,1),0,0,1,MaxProd)</definedName>
    <definedName name="P_1" localSheetId="2">OFFSET(OFFSET(Sixty,0,0,1,1),0,0,1,MaxProd)</definedName>
    <definedName name="P_1" localSheetId="3">OFFSET(OFFSET(Sixty,0,0,1,1),0,0,1,MaxProd)</definedName>
    <definedName name="P_1">OFFSET(OFFSET(Sixty,0,0,1,1),0,0,1,MaxProd)</definedName>
    <definedName name="PayablesDays" localSheetId="15">#REF!</definedName>
    <definedName name="PayablesDays" localSheetId="4">#REF!</definedName>
    <definedName name="PayablesDays" localSheetId="1">#REF!</definedName>
    <definedName name="PayablesDays" localSheetId="2">#REF!</definedName>
    <definedName name="PayablesDays" localSheetId="3">#REF!</definedName>
    <definedName name="PayablesDays">#REF!</definedName>
    <definedName name="PBT" localSheetId="15">[14]Фин_отчет!$H$35:$L$35</definedName>
    <definedName name="PBT">[15]Фин_отчет!$H$35:$L$35</definedName>
    <definedName name="PD_retail">'[10]Исходные данные'!$D$31</definedName>
    <definedName name="Period" localSheetId="15">#REF!</definedName>
    <definedName name="Period" localSheetId="4">#REF!</definedName>
    <definedName name="Period" localSheetId="1">#REF!</definedName>
    <definedName name="Period" localSheetId="2">#REF!</definedName>
    <definedName name="Period" localSheetId="3">#REF!</definedName>
    <definedName name="Period">#REF!</definedName>
    <definedName name="Period_Text" localSheetId="15">#REF!</definedName>
    <definedName name="Period_Text" localSheetId="4">#REF!</definedName>
    <definedName name="Period_Text" localSheetId="1">#REF!</definedName>
    <definedName name="Period_Text" localSheetId="2">#REF!</definedName>
    <definedName name="Period_Text" localSheetId="3">#REF!</definedName>
    <definedName name="Period_Text">#REF!</definedName>
    <definedName name="PeriodLastYearName">[16]ФедД!$AH$20</definedName>
    <definedName name="PeriodThisYearName">[16]ФедД!$AG$20</definedName>
    <definedName name="PeriodTitle" localSheetId="15">[11]Проект!$F$86:$AF$86</definedName>
    <definedName name="PeriodTitle">[8]Проект!$F$86:$AF$86</definedName>
    <definedName name="PForecast_Even">'[10]2.5'!$I$175</definedName>
    <definedName name="PForecast_Linear">'[10]2.5'!$I$174</definedName>
    <definedName name="PForecast_Manual">'[10]2.5'!$I$172</definedName>
    <definedName name="PForecast_Offset">'[10]2.5'!$BL$17</definedName>
    <definedName name="PForecast_Single">'[10]2.5'!$I$173</definedName>
    <definedName name="PL_1_Info">'[10]1.5'!$B$17:$D$60</definedName>
    <definedName name="PL_Count_deal">'[10]1.5'!$AE$3</definedName>
    <definedName name="pl_num_offer">'[10]Предварительная Оферта'!$L$26</definedName>
    <definedName name="plan_1m" localSheetId="15">#REF!</definedName>
    <definedName name="plan_1m" localSheetId="4">#REF!</definedName>
    <definedName name="plan_1m" localSheetId="1">#REF!</definedName>
    <definedName name="plan_1m" localSheetId="2">#REF!</definedName>
    <definedName name="plan_1m" localSheetId="3">#REF!</definedName>
    <definedName name="plan_1m">#REF!</definedName>
    <definedName name="plan_2m" localSheetId="15">#REF!</definedName>
    <definedName name="plan_2m" localSheetId="4">#REF!</definedName>
    <definedName name="plan_2m" localSheetId="1">#REF!</definedName>
    <definedName name="plan_2m" localSheetId="2">#REF!</definedName>
    <definedName name="plan_2m" localSheetId="3">#REF!</definedName>
    <definedName name="plan_2m">#REF!</definedName>
    <definedName name="plan_3m" localSheetId="15">#REF!</definedName>
    <definedName name="plan_3m" localSheetId="4">#REF!</definedName>
    <definedName name="plan_3m" localSheetId="1">#REF!</definedName>
    <definedName name="plan_3m" localSheetId="2">#REF!</definedName>
    <definedName name="plan_3m" localSheetId="3">#REF!</definedName>
    <definedName name="plan_3m">#REF!</definedName>
    <definedName name="plan_4m" localSheetId="15">#REF!</definedName>
    <definedName name="plan_4m" localSheetId="4">#REF!</definedName>
    <definedName name="plan_4m" localSheetId="1">#REF!</definedName>
    <definedName name="plan_4m" localSheetId="2">#REF!</definedName>
    <definedName name="plan_4m" localSheetId="3">#REF!</definedName>
    <definedName name="plan_4m">#REF!</definedName>
    <definedName name="polis_1_trawler" localSheetId="15">#REF!</definedName>
    <definedName name="polis_1_trawler" localSheetId="4">#REF!</definedName>
    <definedName name="polis_1_trawler" localSheetId="1">#REF!</definedName>
    <definedName name="polis_1_trawler" localSheetId="2">#REF!</definedName>
    <definedName name="polis_1_trawler" localSheetId="3">#REF!</definedName>
    <definedName name="polis_1_trawler">#REF!</definedName>
    <definedName name="PORT_Consolidated_1" localSheetId="4">#REF!</definedName>
    <definedName name="PORT_Consolidated_1" localSheetId="1">#REF!</definedName>
    <definedName name="PORT_Consolidated_1" localSheetId="2">#REF!</definedName>
    <definedName name="PORT_Consolidated_1" localSheetId="3">#REF!</definedName>
    <definedName name="PORT_Consolidated_1">#REF!</definedName>
    <definedName name="PORT_PrjPeriods" localSheetId="15">[35]Портфель!$A$28</definedName>
    <definedName name="PORT_PrjPeriods" localSheetId="16">#REF!</definedName>
    <definedName name="PORT_PrjPeriods">[32]Портфель!$A$27</definedName>
    <definedName name="poruch_list">OFFSET('[10]1.1'!$S$325,1,0):OFFSET('[10]1.1'!$S$326,IF('[10]1.1'!$P$325=0,0,'[10]1.1'!$P$325-1),0)</definedName>
    <definedName name="PPI" localSheetId="15">#REF!</definedName>
    <definedName name="PPI" localSheetId="4">#REF!</definedName>
    <definedName name="PPI" localSheetId="1">#REF!</definedName>
    <definedName name="PPI" localSheetId="2">#REF!</definedName>
    <definedName name="PPI" localSheetId="3">#REF!</definedName>
    <definedName name="PPI">#REF!</definedName>
    <definedName name="PPI_cumulative" localSheetId="15">#REF!</definedName>
    <definedName name="PPI_cumulative" localSheetId="4">#REF!</definedName>
    <definedName name="PPI_cumulative" localSheetId="1">#REF!</definedName>
    <definedName name="PPI_cumulative" localSheetId="2">#REF!</definedName>
    <definedName name="PPI_cumulative" localSheetId="3">#REF!</definedName>
    <definedName name="PPI_cumulative">#REF!</definedName>
    <definedName name="Prepay_conveyer">[10]Калькулятор!$F$65</definedName>
    <definedName name="prepay_sup_conveyer">[10]Калькулятор!$F$73</definedName>
    <definedName name="price" localSheetId="15">[26]Чувствительность!$B$7</definedName>
    <definedName name="price">[12]Чувствительность!$B$7</definedName>
    <definedName name="PRINTO" localSheetId="4">'[10]1.1'!#REF!</definedName>
    <definedName name="PRINTO" localSheetId="3">'[10]1.1'!#REF!</definedName>
    <definedName name="PRINTO">'[10]1.1'!#REF!</definedName>
    <definedName name="PRJ_COUNT" localSheetId="15">#REF!</definedName>
    <definedName name="PRJ_COUNT" localSheetId="4">#REF!</definedName>
    <definedName name="PRJ_COUNT" localSheetId="1">#REF!</definedName>
    <definedName name="PRJ_COUNT" localSheetId="2">#REF!</definedName>
    <definedName name="PRJ_COUNT" localSheetId="3">#REF!</definedName>
    <definedName name="PRJ_COUNT">#REF!</definedName>
    <definedName name="Prj_CurReport" localSheetId="15">[20]Параметры!$B$62</definedName>
    <definedName name="Prj_CurReport">[21]Параметры!$B$62</definedName>
    <definedName name="Prj_Inflation" localSheetId="15">[20]Параметры!$B$40</definedName>
    <definedName name="Prj_Inflation">[21]Параметры!$B$40</definedName>
    <definedName name="Prj_Invest" localSheetId="15">[20]Параметры!$D$18</definedName>
    <definedName name="Prj_Invest">[21]Параметры!$D$18</definedName>
    <definedName name="Prj_Language" localSheetId="15">[20]Параметры!$D$8</definedName>
    <definedName name="Prj_Language">[21]Параметры!$D$8</definedName>
    <definedName name="PRJ_Len" localSheetId="15">[11]Проект!$D$8</definedName>
    <definedName name="PRJ_Len">[8]Проект!$D$8</definedName>
    <definedName name="Prj_Name" localSheetId="15">[20]Параметры!$A$4</definedName>
    <definedName name="Prj_Name">[21]Параметры!$A$4</definedName>
    <definedName name="Prj_Period" localSheetId="15">[20]Параметры!$D$19</definedName>
    <definedName name="Prj_Period">[21]Параметры!$D$19</definedName>
    <definedName name="Prj_Protect" localSheetId="15">[20]Параметры!$D$9</definedName>
    <definedName name="Prj_Protect">[21]Параметры!$D$9</definedName>
    <definedName name="PRJ_Protected" localSheetId="15">[11]Проект!$D$18</definedName>
    <definedName name="PRJ_Protected">[8]Проект!$D$18</definedName>
    <definedName name="PRJ_StartDate" localSheetId="15">[39]Проект!$D$7</definedName>
    <definedName name="Prj_StartDate">[21]Параметры!$B$16</definedName>
    <definedName name="PRJ_StartMon" localSheetId="15">[11]Проект!$F$26</definedName>
    <definedName name="PRJ_StartMon">[8]Проект!$F$26</definedName>
    <definedName name="Prj_StartMonth" localSheetId="15">[20]Параметры!$B$23</definedName>
    <definedName name="Prj_StartMonth">[21]Параметры!$B$23</definedName>
    <definedName name="PRJ_StartYear" localSheetId="15">[11]Проект!$F$25</definedName>
    <definedName name="PRJ_StartYear">[8]Проект!$F$25</definedName>
    <definedName name="PRJ_Step" localSheetId="15">[11]Проект!$D$10</definedName>
    <definedName name="PRJ_Step">[8]Проект!$D$10</definedName>
    <definedName name="PRJ_Step_SName" localSheetId="15">[11]Проект!$E$9</definedName>
    <definedName name="PRJ_Step_SName">[8]Проект!$E$9</definedName>
    <definedName name="PRJ_StepType" localSheetId="15">[11]Проект!$D$9</definedName>
    <definedName name="PRJ_StepType">[8]Проект!$D$9</definedName>
    <definedName name="Prj_Style" localSheetId="15">[20]Параметры!$D$10</definedName>
    <definedName name="Prj_Style">[21]Параметры!$D$10</definedName>
    <definedName name="Prj_VAT" localSheetId="15">[20]Параметры!$B$72</definedName>
    <definedName name="Prj_VAT">[21]Параметры!$B$72</definedName>
    <definedName name="prod_tbl_2" localSheetId="4">[36]Предпосылки!#REF!</definedName>
    <definedName name="prod_tbl_2" localSheetId="1">[36]Предпосылки!#REF!</definedName>
    <definedName name="prod_tbl_2" localSheetId="3">[36]Предпосылки!#REF!</definedName>
    <definedName name="prod_tbl_2">[36]Предпосылки!#REF!</definedName>
    <definedName name="prod_tbl_3" localSheetId="4">[36]Предпосылки!#REF!</definedName>
    <definedName name="prod_tbl_3" localSheetId="1">[36]Предпосылки!#REF!</definedName>
    <definedName name="prod_tbl_3" localSheetId="3">[36]Предпосылки!#REF!</definedName>
    <definedName name="prod_tbl_3">[36]Предпосылки!#REF!</definedName>
    <definedName name="product_conveyer">[10]Калькулятор!$F$31</definedName>
    <definedName name="product_conveyer_full">[10]Калькулятор!$C$337</definedName>
    <definedName name="production_region_conveyer">[10]Калькулятор!$F$32</definedName>
    <definedName name="ProfitTax" localSheetId="15">[11]Проект!$B$810</definedName>
    <definedName name="profittax">[12]Налоги!$B$5</definedName>
    <definedName name="ProfitTax_Period" localSheetId="15">[11]Проект!$B$811</definedName>
    <definedName name="ProfitTax_Period">[8]Проект!$B$811</definedName>
    <definedName name="prop_tax_rate">'[10]Исходные данные'!$D$62</definedName>
    <definedName name="prop_tax_summary">'[10]Исходные данные'!$D$84</definedName>
    <definedName name="propertytax" localSheetId="15">[26]Налоги!$B$6</definedName>
    <definedName name="propertytax">[12]Налоги!$B$6</definedName>
    <definedName name="qs" localSheetId="15" hidden="1">{#N/A,#N/A,FALSE,"REC";#N/A,#N/A,FALSE,"ASSETS";#N/A,#N/A,FALSE,"LIABILITIES";#N/A,#N/A,FALSE,"P&amp;L";#N/A,#N/A,FALSE,"FUNDS";#N/A,#N/A,FALSE,"CASH";#N/A,#N/A,FALSE,"1,2";#N/A,#N/A,FALSE,"3";#N/A,#N/A,FALSE,"4";#N/A,#N/A,FALSE,"5,6,7";#N/A,#N/A,FALSE,"8,9"}</definedName>
    <definedName name="qs" localSheetId="4" hidden="1">{#N/A,#N/A,FALSE,"REC";#N/A,#N/A,FALSE,"ASSETS";#N/A,#N/A,FALSE,"LIABILITIES";#N/A,#N/A,FALSE,"P&amp;L";#N/A,#N/A,FALSE,"FUNDS";#N/A,#N/A,FALSE,"CASH";#N/A,#N/A,FALSE,"1,2";#N/A,#N/A,FALSE,"3";#N/A,#N/A,FALSE,"4";#N/A,#N/A,FALSE,"5,6,7";#N/A,#N/A,FALSE,"8,9"}</definedName>
    <definedName name="qs" localSheetId="1" hidden="1">{#N/A,#N/A,FALSE,"REC";#N/A,#N/A,FALSE,"ASSETS";#N/A,#N/A,FALSE,"LIABILITIES";#N/A,#N/A,FALSE,"P&amp;L";#N/A,#N/A,FALSE,"FUNDS";#N/A,#N/A,FALSE,"CASH";#N/A,#N/A,FALSE,"1,2";#N/A,#N/A,FALSE,"3";#N/A,#N/A,FALSE,"4";#N/A,#N/A,FALSE,"5,6,7";#N/A,#N/A,FALSE,"8,9"}</definedName>
    <definedName name="qs" localSheetId="5" hidden="1">{#N/A,#N/A,FALSE,"REC";#N/A,#N/A,FALSE,"ASSETS";#N/A,#N/A,FALSE,"LIABILITIES";#N/A,#N/A,FALSE,"P&amp;L";#N/A,#N/A,FALSE,"FUNDS";#N/A,#N/A,FALSE,"CASH";#N/A,#N/A,FALSE,"1,2";#N/A,#N/A,FALSE,"3";#N/A,#N/A,FALSE,"4";#N/A,#N/A,FALSE,"5,6,7";#N/A,#N/A,FALSE,"8,9"}</definedName>
    <definedName name="qs" localSheetId="2" hidden="1">{#N/A,#N/A,FALSE,"REC";#N/A,#N/A,FALSE,"ASSETS";#N/A,#N/A,FALSE,"LIABILITIES";#N/A,#N/A,FALSE,"P&amp;L";#N/A,#N/A,FALSE,"FUNDS";#N/A,#N/A,FALSE,"CASH";#N/A,#N/A,FALSE,"1,2";#N/A,#N/A,FALSE,"3";#N/A,#N/A,FALSE,"4";#N/A,#N/A,FALSE,"5,6,7";#N/A,#N/A,FALSE,"8,9"}</definedName>
    <definedName name="qs" localSheetId="3" hidden="1">{#N/A,#N/A,FALSE,"REC";#N/A,#N/A,FALSE,"ASSETS";#N/A,#N/A,FALSE,"LIABILITIES";#N/A,#N/A,FALSE,"P&amp;L";#N/A,#N/A,FALSE,"FUNDS";#N/A,#N/A,FALSE,"CASH";#N/A,#N/A,FALSE,"1,2";#N/A,#N/A,FALSE,"3";#N/A,#N/A,FALSE,"4";#N/A,#N/A,FALSE,"5,6,7";#N/A,#N/A,FALSE,"8,9"}</definedName>
    <definedName name="qs" hidden="1">{#N/A,#N/A,FALSE,"REC";#N/A,#N/A,FALSE,"ASSETS";#N/A,#N/A,FALSE,"LIABILITIES";#N/A,#N/A,FALSE,"P&amp;L";#N/A,#N/A,FALSE,"FUNDS";#N/A,#N/A,FALSE,"CASH";#N/A,#N/A,FALSE,"1,2";#N/A,#N/A,FALSE,"3";#N/A,#N/A,FALSE,"4";#N/A,#N/A,FALSE,"5,6,7";#N/A,#N/A,FALSE,"8,9"}</definedName>
    <definedName name="qws" localSheetId="15" hidden="1">{#N/A,#N/A,FALSE,"REC";#N/A,#N/A,FALSE,"ASSETS";#N/A,#N/A,FALSE,"LIABILITIES";#N/A,#N/A,FALSE,"P&amp;L";#N/A,#N/A,FALSE,"FUNDS";#N/A,#N/A,FALSE,"CASH";#N/A,#N/A,FALSE,"1,2";#N/A,#N/A,FALSE,"3";#N/A,#N/A,FALSE,"4";#N/A,#N/A,FALSE,"5,6,7";#N/A,#N/A,FALSE,"8,9"}</definedName>
    <definedName name="qws" localSheetId="4" hidden="1">{#N/A,#N/A,FALSE,"REC";#N/A,#N/A,FALSE,"ASSETS";#N/A,#N/A,FALSE,"LIABILITIES";#N/A,#N/A,FALSE,"P&amp;L";#N/A,#N/A,FALSE,"FUNDS";#N/A,#N/A,FALSE,"CASH";#N/A,#N/A,FALSE,"1,2";#N/A,#N/A,FALSE,"3";#N/A,#N/A,FALSE,"4";#N/A,#N/A,FALSE,"5,6,7";#N/A,#N/A,FALSE,"8,9"}</definedName>
    <definedName name="qws" localSheetId="1" hidden="1">{#N/A,#N/A,FALSE,"REC";#N/A,#N/A,FALSE,"ASSETS";#N/A,#N/A,FALSE,"LIABILITIES";#N/A,#N/A,FALSE,"P&amp;L";#N/A,#N/A,FALSE,"FUNDS";#N/A,#N/A,FALSE,"CASH";#N/A,#N/A,FALSE,"1,2";#N/A,#N/A,FALSE,"3";#N/A,#N/A,FALSE,"4";#N/A,#N/A,FALSE,"5,6,7";#N/A,#N/A,FALSE,"8,9"}</definedName>
    <definedName name="qws" localSheetId="5" hidden="1">{#N/A,#N/A,FALSE,"REC";#N/A,#N/A,FALSE,"ASSETS";#N/A,#N/A,FALSE,"LIABILITIES";#N/A,#N/A,FALSE,"P&amp;L";#N/A,#N/A,FALSE,"FUNDS";#N/A,#N/A,FALSE,"CASH";#N/A,#N/A,FALSE,"1,2";#N/A,#N/A,FALSE,"3";#N/A,#N/A,FALSE,"4";#N/A,#N/A,FALSE,"5,6,7";#N/A,#N/A,FALSE,"8,9"}</definedName>
    <definedName name="qws" localSheetId="2" hidden="1">{#N/A,#N/A,FALSE,"REC";#N/A,#N/A,FALSE,"ASSETS";#N/A,#N/A,FALSE,"LIABILITIES";#N/A,#N/A,FALSE,"P&amp;L";#N/A,#N/A,FALSE,"FUNDS";#N/A,#N/A,FALSE,"CASH";#N/A,#N/A,FALSE,"1,2";#N/A,#N/A,FALSE,"3";#N/A,#N/A,FALSE,"4";#N/A,#N/A,FALSE,"5,6,7";#N/A,#N/A,FALSE,"8,9"}</definedName>
    <definedName name="qws" localSheetId="3" hidden="1">{#N/A,#N/A,FALSE,"REC";#N/A,#N/A,FALSE,"ASSETS";#N/A,#N/A,FALSE,"LIABILITIES";#N/A,#N/A,FALSE,"P&amp;L";#N/A,#N/A,FALSE,"FUNDS";#N/A,#N/A,FALSE,"CASH";#N/A,#N/A,FALSE,"1,2";#N/A,#N/A,FALSE,"3";#N/A,#N/A,FALSE,"4";#N/A,#N/A,FALSE,"5,6,7";#N/A,#N/A,FALSE,"8,9"}</definedName>
    <definedName name="qws" hidden="1">{#N/A,#N/A,FALSE,"REC";#N/A,#N/A,FALSE,"ASSETS";#N/A,#N/A,FALSE,"LIABILITIES";#N/A,#N/A,FALSE,"P&amp;L";#N/A,#N/A,FALSE,"FUNDS";#N/A,#N/A,FALSE,"CASH";#N/A,#N/A,FALSE,"1,2";#N/A,#N/A,FALSE,"3";#N/A,#N/A,FALSE,"4";#N/A,#N/A,FALSE,"5,6,7";#N/A,#N/A,FALSE,"8,9"}</definedName>
    <definedName name="rating_conveyer">'[10]1.1'!$D$46</definedName>
    <definedName name="Rating_deal">'[10]1.1'!$C$123</definedName>
    <definedName name="rating_SBL">'[10]Исходные данные'!$D$66</definedName>
    <definedName name="Rating_table">'[10]Исходные данные'!$A$87:$C$114</definedName>
    <definedName name="Ready_AR">'[10]7.2'!$N$9</definedName>
    <definedName name="recalculate_model">[10]Калькулятор!$L$4</definedName>
    <definedName name="ReceivablesDays" localSheetId="15">#REF!</definedName>
    <definedName name="ReceivablesDays" localSheetId="4">#REF!</definedName>
    <definedName name="ReceivablesDays" localSheetId="1">#REF!</definedName>
    <definedName name="ReceivablesDays" localSheetId="2">#REF!</definedName>
    <definedName name="ReceivablesDays" localSheetId="3">#REF!</definedName>
    <definedName name="ReceivablesDays">#REF!</definedName>
    <definedName name="regress_coef">[10]Калькулятор!$F$86</definedName>
    <definedName name="resid_conveyer">[10]Калькулятор!$C$334</definedName>
    <definedName name="Revenue" localSheetId="15">[14]Фин_отчет!$H$11:$L$11</definedName>
    <definedName name="Revenue">[15]Фин_отчет!$H$11:$L$11</definedName>
    <definedName name="RGS_1">[10]Калькулятор!$T$293</definedName>
    <definedName name="Risks">'[10]5.3'!$E$29:$E$44</definedName>
    <definedName name="roles_p">'[10]1.1'!$F$358:$F$362</definedName>
    <definedName name="RR">[40]Титул!$J$66</definedName>
    <definedName name="RUB_Euro_ER" localSheetId="15">#REF!</definedName>
    <definedName name="RUB_Euro_ER" localSheetId="4">#REF!</definedName>
    <definedName name="RUB_Euro_ER" localSheetId="1">#REF!</definedName>
    <definedName name="RUB_Euro_ER" localSheetId="2">#REF!</definedName>
    <definedName name="RUB_Euro_ER" localSheetId="3">#REF!</definedName>
    <definedName name="RUB_Euro_ER">#REF!</definedName>
    <definedName name="RUB_measure">[10]Калькулятор!$B$298</definedName>
    <definedName name="RUB_USD_ER" localSheetId="15">#REF!</definedName>
    <definedName name="RUB_USD_ER" localSheetId="4">#REF!</definedName>
    <definedName name="RUB_USD_ER" localSheetId="1">#REF!</definedName>
    <definedName name="RUB_USD_ER" localSheetId="2">#REF!</definedName>
    <definedName name="RUB_USD_ER" localSheetId="3">#REF!</definedName>
    <definedName name="RUB_USD_ER">#REF!</definedName>
    <definedName name="Sber_1">'[10]4.6'!$G$36</definedName>
    <definedName name="Sber_2">'[10]4.6'!$G$37</definedName>
    <definedName name="Sber_3">'[10]4.6'!$G$38</definedName>
    <definedName name="Sber_4">'[10]4.6'!$G$39</definedName>
    <definedName name="Sber_5">'[10]4.6'!$G$40</definedName>
    <definedName name="Sber_6">'[10]4.6'!$G$41</definedName>
    <definedName name="scen" localSheetId="15">[22]Поступления!#REF!</definedName>
    <definedName name="scen" localSheetId="4">[22]Поступления!#REF!</definedName>
    <definedName name="scen" localSheetId="1">[22]Поступления!#REF!</definedName>
    <definedName name="scen" localSheetId="3">[22]Поступления!#REF!</definedName>
    <definedName name="scen">[22]Поступления!#REF!</definedName>
    <definedName name="Sens_1" localSheetId="15">#REF!</definedName>
    <definedName name="Sens_1" localSheetId="4">#REF!</definedName>
    <definedName name="Sens_1" localSheetId="1">#REF!</definedName>
    <definedName name="Sens_1" localSheetId="2">#REF!</definedName>
    <definedName name="Sens_1" localSheetId="3">#REF!</definedName>
    <definedName name="Sens_1">#REF!</definedName>
    <definedName name="Sens_10" localSheetId="15">#REF!</definedName>
    <definedName name="Sens_10" localSheetId="4">#REF!</definedName>
    <definedName name="Sens_10" localSheetId="1">#REF!</definedName>
    <definedName name="Sens_10" localSheetId="2">#REF!</definedName>
    <definedName name="Sens_10" localSheetId="3">#REF!</definedName>
    <definedName name="Sens_10">#REF!</definedName>
    <definedName name="Sens_11" localSheetId="15">#REF!</definedName>
    <definedName name="Sens_11" localSheetId="4">#REF!</definedName>
    <definedName name="Sens_11" localSheetId="1">#REF!</definedName>
    <definedName name="Sens_11" localSheetId="2">#REF!</definedName>
    <definedName name="Sens_11" localSheetId="3">#REF!</definedName>
    <definedName name="Sens_11">#REF!</definedName>
    <definedName name="Sens_12" localSheetId="15">#REF!</definedName>
    <definedName name="Sens_12" localSheetId="4">#REF!</definedName>
    <definedName name="Sens_12" localSheetId="1">#REF!</definedName>
    <definedName name="Sens_12" localSheetId="2">#REF!</definedName>
    <definedName name="Sens_12" localSheetId="3">#REF!</definedName>
    <definedName name="Sens_12">#REF!</definedName>
    <definedName name="Sens_13" localSheetId="15">#REF!</definedName>
    <definedName name="Sens_13" localSheetId="4">#REF!</definedName>
    <definedName name="Sens_13" localSheetId="1">#REF!</definedName>
    <definedName name="Sens_13" localSheetId="2">#REF!</definedName>
    <definedName name="Sens_13" localSheetId="3">#REF!</definedName>
    <definedName name="Sens_13">#REF!</definedName>
    <definedName name="Sens_14" localSheetId="15">#REF!</definedName>
    <definedName name="Sens_14" localSheetId="4">#REF!</definedName>
    <definedName name="Sens_14" localSheetId="1">#REF!</definedName>
    <definedName name="Sens_14" localSheetId="2">#REF!</definedName>
    <definedName name="Sens_14" localSheetId="3">#REF!</definedName>
    <definedName name="Sens_14">#REF!</definedName>
    <definedName name="Sens_16" localSheetId="15">#REF!</definedName>
    <definedName name="Sens_16" localSheetId="4">#REF!</definedName>
    <definedName name="Sens_16" localSheetId="1">#REF!</definedName>
    <definedName name="Sens_16" localSheetId="2">#REF!</definedName>
    <definedName name="Sens_16" localSheetId="3">#REF!</definedName>
    <definedName name="Sens_16">#REF!</definedName>
    <definedName name="Sens_18" localSheetId="15">#REF!</definedName>
    <definedName name="Sens_18" localSheetId="4">#REF!</definedName>
    <definedName name="Sens_18" localSheetId="1">#REF!</definedName>
    <definedName name="Sens_18" localSheetId="2">#REF!</definedName>
    <definedName name="Sens_18" localSheetId="3">#REF!</definedName>
    <definedName name="Sens_18">#REF!</definedName>
    <definedName name="Sens_19" localSheetId="15">#REF!</definedName>
    <definedName name="Sens_19" localSheetId="4">#REF!</definedName>
    <definedName name="Sens_19" localSheetId="1">#REF!</definedName>
    <definedName name="Sens_19" localSheetId="2">#REF!</definedName>
    <definedName name="Sens_19" localSheetId="3">#REF!</definedName>
    <definedName name="Sens_19">#REF!</definedName>
    <definedName name="Sens_2" localSheetId="15">#REF!</definedName>
    <definedName name="Sens_2" localSheetId="4">#REF!</definedName>
    <definedName name="Sens_2" localSheetId="1">#REF!</definedName>
    <definedName name="Sens_2" localSheetId="2">#REF!</definedName>
    <definedName name="Sens_2" localSheetId="3">#REF!</definedName>
    <definedName name="Sens_2">#REF!</definedName>
    <definedName name="Sens_20" localSheetId="15">#REF!</definedName>
    <definedName name="Sens_20" localSheetId="4">#REF!</definedName>
    <definedName name="Sens_20" localSheetId="1">#REF!</definedName>
    <definedName name="Sens_20" localSheetId="2">#REF!</definedName>
    <definedName name="Sens_20" localSheetId="3">#REF!</definedName>
    <definedName name="Sens_20">#REF!</definedName>
    <definedName name="Sens_21" localSheetId="15">#REF!</definedName>
    <definedName name="Sens_21" localSheetId="4">#REF!</definedName>
    <definedName name="Sens_21" localSheetId="1">#REF!</definedName>
    <definedName name="Sens_21" localSheetId="2">#REF!</definedName>
    <definedName name="Sens_21" localSheetId="3">#REF!</definedName>
    <definedName name="Sens_21">#REF!</definedName>
    <definedName name="Sens_22" localSheetId="15">#REF!</definedName>
    <definedName name="Sens_22" localSheetId="4">#REF!</definedName>
    <definedName name="Sens_22" localSheetId="1">#REF!</definedName>
    <definedName name="Sens_22" localSheetId="2">#REF!</definedName>
    <definedName name="Sens_22" localSheetId="3">#REF!</definedName>
    <definedName name="Sens_22">#REF!</definedName>
    <definedName name="Sens_3" localSheetId="15">#REF!</definedName>
    <definedName name="Sens_3" localSheetId="4">#REF!</definedName>
    <definedName name="Sens_3" localSheetId="1">#REF!</definedName>
    <definedName name="Sens_3" localSheetId="2">#REF!</definedName>
    <definedName name="Sens_3" localSheetId="3">#REF!</definedName>
    <definedName name="Sens_3">#REF!</definedName>
    <definedName name="Sens_4" localSheetId="15">#REF!</definedName>
    <definedName name="Sens_4" localSheetId="4">#REF!</definedName>
    <definedName name="Sens_4" localSheetId="1">#REF!</definedName>
    <definedName name="Sens_4" localSheetId="2">#REF!</definedName>
    <definedName name="Sens_4" localSheetId="3">#REF!</definedName>
    <definedName name="Sens_4">#REF!</definedName>
    <definedName name="Sens_5" localSheetId="15">#REF!</definedName>
    <definedName name="Sens_5" localSheetId="4">#REF!</definedName>
    <definedName name="Sens_5" localSheetId="1">#REF!</definedName>
    <definedName name="Sens_5" localSheetId="2">#REF!</definedName>
    <definedName name="Sens_5" localSheetId="3">#REF!</definedName>
    <definedName name="Sens_5">#REF!</definedName>
    <definedName name="Sens_6" localSheetId="15">#REF!</definedName>
    <definedName name="Sens_6" localSheetId="4">#REF!</definedName>
    <definedName name="Sens_6" localSheetId="1">#REF!</definedName>
    <definedName name="Sens_6" localSheetId="2">#REF!</definedName>
    <definedName name="Sens_6" localSheetId="3">#REF!</definedName>
    <definedName name="Sens_6">#REF!</definedName>
    <definedName name="Sens_7" localSheetId="15">#REF!</definedName>
    <definedName name="Sens_7" localSheetId="4">#REF!</definedName>
    <definedName name="Sens_7" localSheetId="1">#REF!</definedName>
    <definedName name="Sens_7" localSheetId="2">#REF!</definedName>
    <definedName name="Sens_7" localSheetId="3">#REF!</definedName>
    <definedName name="Sens_7">#REF!</definedName>
    <definedName name="Sens_8" localSheetId="15">#REF!</definedName>
    <definedName name="Sens_8" localSheetId="4">#REF!</definedName>
    <definedName name="Sens_8" localSheetId="1">#REF!</definedName>
    <definedName name="Sens_8" localSheetId="2">#REF!</definedName>
    <definedName name="Sens_8" localSheetId="3">#REF!</definedName>
    <definedName name="Sens_8">#REF!</definedName>
    <definedName name="Sens_9" localSheetId="15">#REF!</definedName>
    <definedName name="Sens_9" localSheetId="4">#REF!</definedName>
    <definedName name="Sens_9" localSheetId="1">#REF!</definedName>
    <definedName name="Sens_9" localSheetId="2">#REF!</definedName>
    <definedName name="Sens_9" localSheetId="3">#REF!</definedName>
    <definedName name="Sens_9">#REF!</definedName>
    <definedName name="Sens_IRR1" localSheetId="15">[20]Результаты!$B$200</definedName>
    <definedName name="Sens_IRR1">[21]Результаты!$B$200</definedName>
    <definedName name="Sens_NPV1" localSheetId="15">[20]Результаты!$B$199</definedName>
    <definedName name="Sens_NPV1">[21]Результаты!$B$199</definedName>
    <definedName name="SENS_Parameter" localSheetId="15">[11]Анализ!$E$9</definedName>
    <definedName name="SENS_Parameter">[8]Анализ!$E$9</definedName>
    <definedName name="Sens_PBP1" localSheetId="15">[20]Результаты!$B$206</definedName>
    <definedName name="Sens_PBP1">[21]Результаты!$B$206</definedName>
    <definedName name="SENS_Project" localSheetId="4">'[41]Анализ чувствит.'!#REF!</definedName>
    <definedName name="SENS_Project" localSheetId="1">'[41]Анализ чувствит.'!#REF!</definedName>
    <definedName name="SENS_Project" localSheetId="3">'[41]Анализ чувствит.'!#REF!</definedName>
    <definedName name="SENS_Project">'[41]Анализ чувствит.'!#REF!</definedName>
    <definedName name="SENS_Res2" localSheetId="15">[39]Анализ!#REF!</definedName>
    <definedName name="SENS_Res2" localSheetId="4">[39]Анализ!#REF!</definedName>
    <definedName name="SENS_Res2" localSheetId="1">[39]Анализ!#REF!</definedName>
    <definedName name="SENS_Res2" localSheetId="3">[39]Анализ!#REF!</definedName>
    <definedName name="SENS_Res2">[39]Анализ!#REF!</definedName>
    <definedName name="Sens_Sales" localSheetId="15">[20]Проект!$G$204:$AD$211,[20]Проект!$G$392:$AD$403</definedName>
    <definedName name="Sens_Sales">[21]Проект!$G$204:$AD$211,[21]Проект!$G$392:$AD$403</definedName>
    <definedName name="Sens_Sales_volume" localSheetId="15">[20]Проект!$G$44,[20]Проект!$G$44:$AB$44,[20]Проект!$G$62:$AB$62,[20]Проект!$G$80:$AB$80,[20]Проект!$G$98:$AB$98</definedName>
    <definedName name="Sens_Sales_volume">[21]Проект!$G$44,[21]Проект!$G$44:$AB$44,[21]Проект!$G$62:$AB$62,[21]Проект!$G$80:$AB$80,[21]Проект!$G$98:$AB$98</definedName>
    <definedName name="SH_equity" localSheetId="15">[14]Фин_отчет!$H$64:$L$64</definedName>
    <definedName name="SH_equity">[15]Фин_отчет!$H$64:$L$64</definedName>
    <definedName name="short">[42]!short</definedName>
    <definedName name="Show_full_graph">'[10]Предварительная Оферта'!$L$54</definedName>
    <definedName name="ShowRealDates" localSheetId="15">[11]Проект!$D$20</definedName>
    <definedName name="ShowRealDates">[8]Проект!$D$20</definedName>
    <definedName name="sopd_list_1" localSheetId="4">OFFSET([0]!tech_sopd_list_1,-1,0)</definedName>
    <definedName name="sopd_list_1" localSheetId="2">OFFSET([0]!tech_sopd_list_1,-1,0)</definedName>
    <definedName name="sopd_list_1" localSheetId="3">OFFSET([0]!tech_sopd_list_1,-1,0)</definedName>
    <definedName name="sopd_list_1">OFFSET([0]!tech_sopd_list_1,-1,0)</definedName>
    <definedName name="Srok_conveyer">[10]Калькулятор!$F$82</definedName>
    <definedName name="st" localSheetId="15">#REF!</definedName>
    <definedName name="st" localSheetId="4">#REF!</definedName>
    <definedName name="st" localSheetId="1">#REF!</definedName>
    <definedName name="st" localSheetId="2">#REF!</definedName>
    <definedName name="st" localSheetId="3">#REF!</definedName>
    <definedName name="st">#REF!</definedName>
    <definedName name="ST_liab" localSheetId="15">[14]Фин_отчет!$H$59:$L$59</definedName>
    <definedName name="ST_liab">[15]Фин_отчет!$H$59:$L$59</definedName>
    <definedName name="start_export_list">[10]Export_map!$B$43</definedName>
    <definedName name="subliz_inn">OFFSET([10]Калькулятор!$BM$112,0,1):OFFSET([10]Калькулятор!$BM$112,0,'[10]1.5'!$AE$3)</definedName>
    <definedName name="subliz_name">OFFSET([10]Калькулятор!$BM$111,0,1):OFFSET([10]Калькулятор!$BM$111,0,'[10]1.5'!$AE$3)</definedName>
    <definedName name="subliz_trigg">OFFSET([10]Калькулятор!$BM$110,0,1):OFFSET([10]Калькулятор!$BM$110,0,'[10]1.5'!$AE$3)</definedName>
    <definedName name="Subs_CID_list_table_15">[10]Калькулятор!$CE$294:$CG$809</definedName>
    <definedName name="subs_region_table">[10]Калькулятор!$CK$490:$CL$572</definedName>
    <definedName name="sum_of_pay_conveyer">'[10]Исходные данные'!$D$77</definedName>
    <definedName name="SUMM_LAST_COLUMN" localSheetId="15">#REF!</definedName>
    <definedName name="SUMM_LAST_COLUMN" localSheetId="4">#REF!</definedName>
    <definedName name="SUMM_LAST_COLUMN" localSheetId="1">#REF!</definedName>
    <definedName name="SUMM_LAST_COLUMN" localSheetId="2">#REF!</definedName>
    <definedName name="SUMM_LAST_COLUMN" localSheetId="3">#REF!</definedName>
    <definedName name="SUMM_LAST_COLUMN">#REF!</definedName>
    <definedName name="SUMM_PrjList" localSheetId="15">#REF!</definedName>
    <definedName name="SUMM_PrjList" localSheetId="4">#REF!</definedName>
    <definedName name="SUMM_PrjList" localSheetId="1">#REF!</definedName>
    <definedName name="SUMM_PrjList" localSheetId="2">#REF!</definedName>
    <definedName name="SUMM_PrjList" localSheetId="3">#REF!</definedName>
    <definedName name="SUMM_PrjList">#REF!</definedName>
    <definedName name="sup_name">'[10]1.1'!$D$65:OFFSET('[10]1.1'!$D$66,-1,0)</definedName>
    <definedName name="sup_table">'[10]1.1'!$B$65:$S$66</definedName>
    <definedName name="sverdd" localSheetId="15" hidden="1">{#N/A,#N/A,FALSE,"REC";#N/A,#N/A,FALSE,"ASSETS";#N/A,#N/A,FALSE,"LIABILITIES";#N/A,#N/A,FALSE,"P&amp;L";#N/A,#N/A,FALSE,"FUNDS";#N/A,#N/A,FALSE,"CASH";#N/A,#N/A,FALSE,"1,2";#N/A,#N/A,FALSE,"3";#N/A,#N/A,FALSE,"4";#N/A,#N/A,FALSE,"5,6,7";#N/A,#N/A,FALSE,"8,9"}</definedName>
    <definedName name="sverdd" localSheetId="4" hidden="1">{#N/A,#N/A,FALSE,"REC";#N/A,#N/A,FALSE,"ASSETS";#N/A,#N/A,FALSE,"LIABILITIES";#N/A,#N/A,FALSE,"P&amp;L";#N/A,#N/A,FALSE,"FUNDS";#N/A,#N/A,FALSE,"CASH";#N/A,#N/A,FALSE,"1,2";#N/A,#N/A,FALSE,"3";#N/A,#N/A,FALSE,"4";#N/A,#N/A,FALSE,"5,6,7";#N/A,#N/A,FALSE,"8,9"}</definedName>
    <definedName name="sverdd" localSheetId="1" hidden="1">{#N/A,#N/A,FALSE,"REC";#N/A,#N/A,FALSE,"ASSETS";#N/A,#N/A,FALSE,"LIABILITIES";#N/A,#N/A,FALSE,"P&amp;L";#N/A,#N/A,FALSE,"FUNDS";#N/A,#N/A,FALSE,"CASH";#N/A,#N/A,FALSE,"1,2";#N/A,#N/A,FALSE,"3";#N/A,#N/A,FALSE,"4";#N/A,#N/A,FALSE,"5,6,7";#N/A,#N/A,FALSE,"8,9"}</definedName>
    <definedName name="sverdd" localSheetId="5" hidden="1">{#N/A,#N/A,FALSE,"REC";#N/A,#N/A,FALSE,"ASSETS";#N/A,#N/A,FALSE,"LIABILITIES";#N/A,#N/A,FALSE,"P&amp;L";#N/A,#N/A,FALSE,"FUNDS";#N/A,#N/A,FALSE,"CASH";#N/A,#N/A,FALSE,"1,2";#N/A,#N/A,FALSE,"3";#N/A,#N/A,FALSE,"4";#N/A,#N/A,FALSE,"5,6,7";#N/A,#N/A,FALSE,"8,9"}</definedName>
    <definedName name="sverdd" localSheetId="2" hidden="1">{#N/A,#N/A,FALSE,"REC";#N/A,#N/A,FALSE,"ASSETS";#N/A,#N/A,FALSE,"LIABILITIES";#N/A,#N/A,FALSE,"P&amp;L";#N/A,#N/A,FALSE,"FUNDS";#N/A,#N/A,FALSE,"CASH";#N/A,#N/A,FALSE,"1,2";#N/A,#N/A,FALSE,"3";#N/A,#N/A,FALSE,"4";#N/A,#N/A,FALSE,"5,6,7";#N/A,#N/A,FALSE,"8,9"}</definedName>
    <definedName name="sverdd" localSheetId="3" hidden="1">{#N/A,#N/A,FALSE,"REC";#N/A,#N/A,FALSE,"ASSETS";#N/A,#N/A,FALSE,"LIABILITIES";#N/A,#N/A,FALSE,"P&amp;L";#N/A,#N/A,FALSE,"FUNDS";#N/A,#N/A,FALSE,"CASH";#N/A,#N/A,FALSE,"1,2";#N/A,#N/A,FALSE,"3";#N/A,#N/A,FALSE,"4";#N/A,#N/A,FALSE,"5,6,7";#N/A,#N/A,FALSE,"8,9"}</definedName>
    <definedName name="sverdd" hidden="1">{#N/A,#N/A,FALSE,"REC";#N/A,#N/A,FALSE,"ASSETS";#N/A,#N/A,FALSE,"LIABILITIES";#N/A,#N/A,FALSE,"P&amp;L";#N/A,#N/A,FALSE,"FUNDS";#N/A,#N/A,FALSE,"CASH";#N/A,#N/A,FALSE,"1,2";#N/A,#N/A,FALSE,"3";#N/A,#N/A,FALSE,"4";#N/A,#N/A,FALSE,"5,6,7";#N/A,#N/A,FALSE,"8,9"}</definedName>
    <definedName name="table" localSheetId="4">#REF!</definedName>
    <definedName name="table" localSheetId="2">#REF!</definedName>
    <definedName name="table" localSheetId="3">#REF!</definedName>
    <definedName name="table">#REF!</definedName>
    <definedName name="tech_sopd_list_1">'[10]1.1'!$B$369:OFFSET('[10]1.1'!$B$371,-1,0)</definedName>
    <definedName name="tech_sopd_list_2">'[10]1.1'!$B$372:OFFSET('[10]1.1'!$B$373,-1,0)</definedName>
    <definedName name="term_list_table" localSheetId="4">OFFSET([10]Калькулятор!$BM$62,0,1):OFFSET([10]Калькулятор!$BM$62,0,PL_Count_deal)</definedName>
    <definedName name="term_list_table" localSheetId="2">OFFSET([10]Калькулятор!$BM$62,0,1):OFFSET([10]Калькулятор!$BM$62,0,PL_Count_deal)</definedName>
    <definedName name="term_list_table" localSheetId="3">OFFSET([10]Калькулятор!$BM$62,0,1):OFFSET([10]Калькулятор!$BM$62,0,PL_Count_deal)</definedName>
    <definedName name="term_list_table">OFFSET([10]Калькулятор!$BM$62,0,1):OFFSET([10]Калькулятор!$BM$62,0,PL_Count_deal)</definedName>
    <definedName name="time" localSheetId="15">#REF!</definedName>
    <definedName name="time" localSheetId="4">#REF!</definedName>
    <definedName name="time" localSheetId="1">#REF!</definedName>
    <definedName name="time" localSheetId="2">#REF!</definedName>
    <definedName name="time" localSheetId="3">#REF!</definedName>
    <definedName name="time">#REF!</definedName>
    <definedName name="time_factor" localSheetId="15">[14]Предположения!$H$40:$L$40</definedName>
    <definedName name="time_factor">[15]Предположения!$H$40:$L$40</definedName>
    <definedName name="title" localSheetId="15">'[43]Огл. Графиков'!$B$2:$B$31</definedName>
    <definedName name="title">[44]данные!$A$1</definedName>
    <definedName name="Total_assets" localSheetId="15">[14]Фин_отчет!$H$53:$L$53</definedName>
    <definedName name="Total_assets">[15]Фин_отчет!$H$53:$L$53</definedName>
    <definedName name="trw" localSheetId="15" hidden="1">{#N/A,#N/A,FALSE,"REC";#N/A,#N/A,FALSE,"ASSETS";#N/A,#N/A,FALSE,"LIABILITIES";#N/A,#N/A,FALSE,"P&amp;L";#N/A,#N/A,FALSE,"FUNDS";#N/A,#N/A,FALSE,"CASH";#N/A,#N/A,FALSE,"1,2";#N/A,#N/A,FALSE,"3";#N/A,#N/A,FALSE,"4";#N/A,#N/A,FALSE,"5,6,7";#N/A,#N/A,FALSE,"8,9"}</definedName>
    <definedName name="trw" localSheetId="4" hidden="1">{#N/A,#N/A,FALSE,"REC";#N/A,#N/A,FALSE,"ASSETS";#N/A,#N/A,FALSE,"LIABILITIES";#N/A,#N/A,FALSE,"P&amp;L";#N/A,#N/A,FALSE,"FUNDS";#N/A,#N/A,FALSE,"CASH";#N/A,#N/A,FALSE,"1,2";#N/A,#N/A,FALSE,"3";#N/A,#N/A,FALSE,"4";#N/A,#N/A,FALSE,"5,6,7";#N/A,#N/A,FALSE,"8,9"}</definedName>
    <definedName name="trw" localSheetId="1" hidden="1">{#N/A,#N/A,FALSE,"REC";#N/A,#N/A,FALSE,"ASSETS";#N/A,#N/A,FALSE,"LIABILITIES";#N/A,#N/A,FALSE,"P&amp;L";#N/A,#N/A,FALSE,"FUNDS";#N/A,#N/A,FALSE,"CASH";#N/A,#N/A,FALSE,"1,2";#N/A,#N/A,FALSE,"3";#N/A,#N/A,FALSE,"4";#N/A,#N/A,FALSE,"5,6,7";#N/A,#N/A,FALSE,"8,9"}</definedName>
    <definedName name="trw" localSheetId="5" hidden="1">{#N/A,#N/A,FALSE,"REC";#N/A,#N/A,FALSE,"ASSETS";#N/A,#N/A,FALSE,"LIABILITIES";#N/A,#N/A,FALSE,"P&amp;L";#N/A,#N/A,FALSE,"FUNDS";#N/A,#N/A,FALSE,"CASH";#N/A,#N/A,FALSE,"1,2";#N/A,#N/A,FALSE,"3";#N/A,#N/A,FALSE,"4";#N/A,#N/A,FALSE,"5,6,7";#N/A,#N/A,FALSE,"8,9"}</definedName>
    <definedName name="trw" localSheetId="2" hidden="1">{#N/A,#N/A,FALSE,"REC";#N/A,#N/A,FALSE,"ASSETS";#N/A,#N/A,FALSE,"LIABILITIES";#N/A,#N/A,FALSE,"P&amp;L";#N/A,#N/A,FALSE,"FUNDS";#N/A,#N/A,FALSE,"CASH";#N/A,#N/A,FALSE,"1,2";#N/A,#N/A,FALSE,"3";#N/A,#N/A,FALSE,"4";#N/A,#N/A,FALSE,"5,6,7";#N/A,#N/A,FALSE,"8,9"}</definedName>
    <definedName name="trw" localSheetId="3" hidden="1">{#N/A,#N/A,FALSE,"REC";#N/A,#N/A,FALSE,"ASSETS";#N/A,#N/A,FALSE,"LIABILITIES";#N/A,#N/A,FALSE,"P&amp;L";#N/A,#N/A,FALSE,"FUNDS";#N/A,#N/A,FALSE,"CASH";#N/A,#N/A,FALSE,"1,2";#N/A,#N/A,FALSE,"3";#N/A,#N/A,FALSE,"4";#N/A,#N/A,FALSE,"5,6,7";#N/A,#N/A,FALSE,"8,9"}</definedName>
    <definedName name="trw" hidden="1">{#N/A,#N/A,FALSE,"REC";#N/A,#N/A,FALSE,"ASSETS";#N/A,#N/A,FALSE,"LIABILITIES";#N/A,#N/A,FALSE,"P&amp;L";#N/A,#N/A,FALSE,"FUNDS";#N/A,#N/A,FALSE,"CASH";#N/A,#N/A,FALSE,"1,2";#N/A,#N/A,FALSE,"3";#N/A,#N/A,FALSE,"4";#N/A,#N/A,FALSE,"5,6,7";#N/A,#N/A,FALSE,"8,9"}</definedName>
    <definedName name="Tufting_Equipment__soccer_turf" localSheetId="4">#REF!</definedName>
    <definedName name="Tufting_Equipment__soccer_turf" localSheetId="1">#REF!</definedName>
    <definedName name="Tufting_Equipment__soccer_turf" localSheetId="2">#REF!</definedName>
    <definedName name="Tufting_Equipment__soccer_turf" localSheetId="3">#REF!</definedName>
    <definedName name="Tufting_Equipment__soccer_turf">#REF!</definedName>
    <definedName name="TV">[40]Титул!$J$70</definedName>
    <definedName name="Type">[10]Калькулятор!$F$7</definedName>
    <definedName name="ure" localSheetId="15" hidden="1">{#N/A,#N/A,FALSE,"REC";#N/A,#N/A,FALSE,"ASSETS";#N/A,#N/A,FALSE,"LIABILITIES";#N/A,#N/A,FALSE,"P&amp;L";#N/A,#N/A,FALSE,"FUNDS";#N/A,#N/A,FALSE,"CASH";#N/A,#N/A,FALSE,"1,2";#N/A,#N/A,FALSE,"3";#N/A,#N/A,FALSE,"4";#N/A,#N/A,FALSE,"5,6,7";#N/A,#N/A,FALSE,"8,9"}</definedName>
    <definedName name="ure" localSheetId="4" hidden="1">{#N/A,#N/A,FALSE,"REC";#N/A,#N/A,FALSE,"ASSETS";#N/A,#N/A,FALSE,"LIABILITIES";#N/A,#N/A,FALSE,"P&amp;L";#N/A,#N/A,FALSE,"FUNDS";#N/A,#N/A,FALSE,"CASH";#N/A,#N/A,FALSE,"1,2";#N/A,#N/A,FALSE,"3";#N/A,#N/A,FALSE,"4";#N/A,#N/A,FALSE,"5,6,7";#N/A,#N/A,FALSE,"8,9"}</definedName>
    <definedName name="ure" localSheetId="1" hidden="1">{#N/A,#N/A,FALSE,"REC";#N/A,#N/A,FALSE,"ASSETS";#N/A,#N/A,FALSE,"LIABILITIES";#N/A,#N/A,FALSE,"P&amp;L";#N/A,#N/A,FALSE,"FUNDS";#N/A,#N/A,FALSE,"CASH";#N/A,#N/A,FALSE,"1,2";#N/A,#N/A,FALSE,"3";#N/A,#N/A,FALSE,"4";#N/A,#N/A,FALSE,"5,6,7";#N/A,#N/A,FALSE,"8,9"}</definedName>
    <definedName name="ure" localSheetId="5" hidden="1">{#N/A,#N/A,FALSE,"REC";#N/A,#N/A,FALSE,"ASSETS";#N/A,#N/A,FALSE,"LIABILITIES";#N/A,#N/A,FALSE,"P&amp;L";#N/A,#N/A,FALSE,"FUNDS";#N/A,#N/A,FALSE,"CASH";#N/A,#N/A,FALSE,"1,2";#N/A,#N/A,FALSE,"3";#N/A,#N/A,FALSE,"4";#N/A,#N/A,FALSE,"5,6,7";#N/A,#N/A,FALSE,"8,9"}</definedName>
    <definedName name="ure" localSheetId="2" hidden="1">{#N/A,#N/A,FALSE,"REC";#N/A,#N/A,FALSE,"ASSETS";#N/A,#N/A,FALSE,"LIABILITIES";#N/A,#N/A,FALSE,"P&amp;L";#N/A,#N/A,FALSE,"FUNDS";#N/A,#N/A,FALSE,"CASH";#N/A,#N/A,FALSE,"1,2";#N/A,#N/A,FALSE,"3";#N/A,#N/A,FALSE,"4";#N/A,#N/A,FALSE,"5,6,7";#N/A,#N/A,FALSE,"8,9"}</definedName>
    <definedName name="ure" localSheetId="3" hidden="1">{#N/A,#N/A,FALSE,"REC";#N/A,#N/A,FALSE,"ASSETS";#N/A,#N/A,FALSE,"LIABILITIES";#N/A,#N/A,FALSE,"P&amp;L";#N/A,#N/A,FALSE,"FUNDS";#N/A,#N/A,FALSE,"CASH";#N/A,#N/A,FALSE,"1,2";#N/A,#N/A,FALSE,"3";#N/A,#N/A,FALSE,"4";#N/A,#N/A,FALSE,"5,6,7";#N/A,#N/A,FALSE,"8,9"}</definedName>
    <definedName name="ure" hidden="1">{#N/A,#N/A,FALSE,"REC";#N/A,#N/A,FALSE,"ASSETS";#N/A,#N/A,FALSE,"LIABILITIES";#N/A,#N/A,FALSE,"P&amp;L";#N/A,#N/A,FALSE,"FUNDS";#N/A,#N/A,FALSE,"CASH";#N/A,#N/A,FALSE,"1,2";#N/A,#N/A,FALSE,"3";#N/A,#N/A,FALSE,"4";#N/A,#N/A,FALSE,"5,6,7";#N/A,#N/A,FALSE,"8,9"}</definedName>
    <definedName name="UST_foreign" localSheetId="15">#REF!</definedName>
    <definedName name="UST_foreign" localSheetId="4">#REF!</definedName>
    <definedName name="UST_foreign" localSheetId="1">#REF!</definedName>
    <definedName name="UST_foreign" localSheetId="2">#REF!</definedName>
    <definedName name="UST_foreign" localSheetId="3">#REF!</definedName>
    <definedName name="UST_foreign">#REF!</definedName>
    <definedName name="variant" localSheetId="15">[26]Варианты!$A$4</definedName>
    <definedName name="variant">[12]Варианты!$A$4</definedName>
    <definedName name="VAT" localSheetId="15">[11]Проект!$B$754</definedName>
    <definedName name="vat">[12]Налоги!$B$4</definedName>
    <definedName name="VAT_const">'[10]Исходные данные'!$D$61</definedName>
    <definedName name="VAT_off">[10]Калькулятор!$E$359</definedName>
    <definedName name="VAT_OnAssets" localSheetId="15">[11]Проект!$B$757</definedName>
    <definedName name="VAT_OnAssets">[8]Проект!$B$757</definedName>
    <definedName name="VAT_Period" localSheetId="15">[11]Проект!$B$755</definedName>
    <definedName name="VAT_Period">[8]Проект!$B$755</definedName>
    <definedName name="VAT_Repay" localSheetId="15">[11]Проект!$B$756</definedName>
    <definedName name="VAT_Repay">[8]Проект!$B$756</definedName>
    <definedName name="VKL">'[10]2.5'!$F$180</definedName>
    <definedName name="volume" localSheetId="15">[26]Чувствительность!$B$8</definedName>
    <definedName name="volume">[12]Чувствительность!$B$8</definedName>
    <definedName name="volume_engine">[10]Калькулятор!$F$41</definedName>
    <definedName name="WACC_Sens" localSheetId="4">#REF!</definedName>
    <definedName name="WACC_Sens" localSheetId="1">#REF!</definedName>
    <definedName name="WACC_Sens" localSheetId="2">#REF!</definedName>
    <definedName name="WACC_Sens" localSheetId="3">#REF!</definedName>
    <definedName name="WACC_Sens">#REF!</definedName>
    <definedName name="WACC_расчет" localSheetId="4">#REF!</definedName>
    <definedName name="WACC_расчет" localSheetId="1">#REF!</definedName>
    <definedName name="WACC_расчет" localSheetId="2">#REF!</definedName>
    <definedName name="WACC_расчет" localSheetId="3">#REF!</definedName>
    <definedName name="WACC_расчет">#REF!</definedName>
    <definedName name="WC" localSheetId="15">'[14]Коэфф анализ'!$H$62:$L$62</definedName>
    <definedName name="WC">'[15]Коэфф анализ'!$H$62:$L$62</definedName>
    <definedName name="WeightedEconDeprRate" localSheetId="15">#REF!</definedName>
    <definedName name="WeightedEconDeprRate" localSheetId="4">#REF!</definedName>
    <definedName name="WeightedEconDeprRate" localSheetId="1">#REF!</definedName>
    <definedName name="WeightedEconDeprRate" localSheetId="2">#REF!</definedName>
    <definedName name="WeightedEconDeprRate" localSheetId="3">#REF!</definedName>
    <definedName name="WeightedEconDeprRate">#REF!</definedName>
    <definedName name="wrn.SVERKA." localSheetId="15" hidden="1">{#N/A,#N/A,FALSE,"REC";#N/A,#N/A,FALSE,"ASSETS";#N/A,#N/A,FALSE,"LIABILITIES";#N/A,#N/A,FALSE,"P&amp;L";#N/A,#N/A,FALSE,"FUNDS";#N/A,#N/A,FALSE,"CASH";#N/A,#N/A,FALSE,"1,2";#N/A,#N/A,FALSE,"3";#N/A,#N/A,FALSE,"4";#N/A,#N/A,FALSE,"5,6,7";#N/A,#N/A,FALSE,"8,9"}</definedName>
    <definedName name="wrn.SVERKA." localSheetId="4" hidden="1">{#N/A,#N/A,FALSE,"REC";#N/A,#N/A,FALSE,"ASSETS";#N/A,#N/A,FALSE,"LIABILITIES";#N/A,#N/A,FALSE,"P&amp;L";#N/A,#N/A,FALSE,"FUNDS";#N/A,#N/A,FALSE,"CASH";#N/A,#N/A,FALSE,"1,2";#N/A,#N/A,FALSE,"3";#N/A,#N/A,FALSE,"4";#N/A,#N/A,FALSE,"5,6,7";#N/A,#N/A,FALSE,"8,9"}</definedName>
    <definedName name="wrn.SVERKA." localSheetId="1" hidden="1">{#N/A,#N/A,FALSE,"REC";#N/A,#N/A,FALSE,"ASSETS";#N/A,#N/A,FALSE,"LIABILITIES";#N/A,#N/A,FALSE,"P&amp;L";#N/A,#N/A,FALSE,"FUNDS";#N/A,#N/A,FALSE,"CASH";#N/A,#N/A,FALSE,"1,2";#N/A,#N/A,FALSE,"3";#N/A,#N/A,FALSE,"4";#N/A,#N/A,FALSE,"5,6,7";#N/A,#N/A,FALSE,"8,9"}</definedName>
    <definedName name="wrn.SVERKA." localSheetId="5" hidden="1">{#N/A,#N/A,FALSE,"REC";#N/A,#N/A,FALSE,"ASSETS";#N/A,#N/A,FALSE,"LIABILITIES";#N/A,#N/A,FALSE,"P&amp;L";#N/A,#N/A,FALSE,"FUNDS";#N/A,#N/A,FALSE,"CASH";#N/A,#N/A,FALSE,"1,2";#N/A,#N/A,FALSE,"3";#N/A,#N/A,FALSE,"4";#N/A,#N/A,FALSE,"5,6,7";#N/A,#N/A,FALSE,"8,9"}</definedName>
    <definedName name="wrn.SVERKA." localSheetId="2" hidden="1">{#N/A,#N/A,FALSE,"REC";#N/A,#N/A,FALSE,"ASSETS";#N/A,#N/A,FALSE,"LIABILITIES";#N/A,#N/A,FALSE,"P&amp;L";#N/A,#N/A,FALSE,"FUNDS";#N/A,#N/A,FALSE,"CASH";#N/A,#N/A,FALSE,"1,2";#N/A,#N/A,FALSE,"3";#N/A,#N/A,FALSE,"4";#N/A,#N/A,FALSE,"5,6,7";#N/A,#N/A,FALSE,"8,9"}</definedName>
    <definedName name="wrn.SVERKA." localSheetId="3" hidden="1">{#N/A,#N/A,FALSE,"REC";#N/A,#N/A,FALSE,"ASSETS";#N/A,#N/A,FALSE,"LIABILITIES";#N/A,#N/A,FALSE,"P&amp;L";#N/A,#N/A,FALSE,"FUNDS";#N/A,#N/A,FALSE,"CASH";#N/A,#N/A,FALSE,"1,2";#N/A,#N/A,FALSE,"3";#N/A,#N/A,FALSE,"4";#N/A,#N/A,FALSE,"5,6,7";#N/A,#N/A,FALSE,"8,9"}</definedName>
    <definedName name="wrn.SVERKA." hidden="1">{#N/A,#N/A,FALSE,"REC";#N/A,#N/A,FALSE,"ASSETS";#N/A,#N/A,FALSE,"LIABILITIES";#N/A,#N/A,FALSE,"P&amp;L";#N/A,#N/A,FALSE,"FUNDS";#N/A,#N/A,FALSE,"CASH";#N/A,#N/A,FALSE,"1,2";#N/A,#N/A,FALSE,"3";#N/A,#N/A,FALSE,"4";#N/A,#N/A,FALSE,"5,6,7";#N/A,#N/A,FALSE,"8,9"}</definedName>
    <definedName name="wrn.sverka17" localSheetId="15" hidden="1">{#N/A,#N/A,FALSE,"REC";#N/A,#N/A,FALSE,"ASSETS";#N/A,#N/A,FALSE,"LIABILITIES";#N/A,#N/A,FALSE,"P&amp;L";#N/A,#N/A,FALSE,"FUNDS";#N/A,#N/A,FALSE,"CASH";#N/A,#N/A,FALSE,"1,2";#N/A,#N/A,FALSE,"3";#N/A,#N/A,FALSE,"4";#N/A,#N/A,FALSE,"5,6,7";#N/A,#N/A,FALSE,"8,9"}</definedName>
    <definedName name="wrn.sverka17" localSheetId="4" hidden="1">{#N/A,#N/A,FALSE,"REC";#N/A,#N/A,FALSE,"ASSETS";#N/A,#N/A,FALSE,"LIABILITIES";#N/A,#N/A,FALSE,"P&amp;L";#N/A,#N/A,FALSE,"FUNDS";#N/A,#N/A,FALSE,"CASH";#N/A,#N/A,FALSE,"1,2";#N/A,#N/A,FALSE,"3";#N/A,#N/A,FALSE,"4";#N/A,#N/A,FALSE,"5,6,7";#N/A,#N/A,FALSE,"8,9"}</definedName>
    <definedName name="wrn.sverka17" localSheetId="1" hidden="1">{#N/A,#N/A,FALSE,"REC";#N/A,#N/A,FALSE,"ASSETS";#N/A,#N/A,FALSE,"LIABILITIES";#N/A,#N/A,FALSE,"P&amp;L";#N/A,#N/A,FALSE,"FUNDS";#N/A,#N/A,FALSE,"CASH";#N/A,#N/A,FALSE,"1,2";#N/A,#N/A,FALSE,"3";#N/A,#N/A,FALSE,"4";#N/A,#N/A,FALSE,"5,6,7";#N/A,#N/A,FALSE,"8,9"}</definedName>
    <definedName name="wrn.sverka17" localSheetId="5" hidden="1">{#N/A,#N/A,FALSE,"REC";#N/A,#N/A,FALSE,"ASSETS";#N/A,#N/A,FALSE,"LIABILITIES";#N/A,#N/A,FALSE,"P&amp;L";#N/A,#N/A,FALSE,"FUNDS";#N/A,#N/A,FALSE,"CASH";#N/A,#N/A,FALSE,"1,2";#N/A,#N/A,FALSE,"3";#N/A,#N/A,FALSE,"4";#N/A,#N/A,FALSE,"5,6,7";#N/A,#N/A,FALSE,"8,9"}</definedName>
    <definedName name="wrn.sverka17" localSheetId="2" hidden="1">{#N/A,#N/A,FALSE,"REC";#N/A,#N/A,FALSE,"ASSETS";#N/A,#N/A,FALSE,"LIABILITIES";#N/A,#N/A,FALSE,"P&amp;L";#N/A,#N/A,FALSE,"FUNDS";#N/A,#N/A,FALSE,"CASH";#N/A,#N/A,FALSE,"1,2";#N/A,#N/A,FALSE,"3";#N/A,#N/A,FALSE,"4";#N/A,#N/A,FALSE,"5,6,7";#N/A,#N/A,FALSE,"8,9"}</definedName>
    <definedName name="wrn.sverka17" localSheetId="3" hidden="1">{#N/A,#N/A,FALSE,"REC";#N/A,#N/A,FALSE,"ASSETS";#N/A,#N/A,FALSE,"LIABILITIES";#N/A,#N/A,FALSE,"P&amp;L";#N/A,#N/A,FALSE,"FUNDS";#N/A,#N/A,FALSE,"CASH";#N/A,#N/A,FALSE,"1,2";#N/A,#N/A,FALSE,"3";#N/A,#N/A,FALSE,"4";#N/A,#N/A,FALSE,"5,6,7";#N/A,#N/A,FALSE,"8,9"}</definedName>
    <definedName name="wrn.sverka17" hidden="1">{#N/A,#N/A,FALSE,"REC";#N/A,#N/A,FALSE,"ASSETS";#N/A,#N/A,FALSE,"LIABILITIES";#N/A,#N/A,FALSE,"P&amp;L";#N/A,#N/A,FALSE,"FUNDS";#N/A,#N/A,FALSE,"CASH";#N/A,#N/A,FALSE,"1,2";#N/A,#N/A,FALSE,"3";#N/A,#N/A,FALSE,"4";#N/A,#N/A,FALSE,"5,6,7";#N/A,#N/A,FALSE,"8,9"}</definedName>
    <definedName name="wrn.sverka22" localSheetId="15" hidden="1">{#N/A,#N/A,FALSE,"REC";#N/A,#N/A,FALSE,"ASSETS";#N/A,#N/A,FALSE,"LIABILITIES";#N/A,#N/A,FALSE,"P&amp;L";#N/A,#N/A,FALSE,"FUNDS";#N/A,#N/A,FALSE,"CASH";#N/A,#N/A,FALSE,"1,2";#N/A,#N/A,FALSE,"3";#N/A,#N/A,FALSE,"4";#N/A,#N/A,FALSE,"5,6,7";#N/A,#N/A,FALSE,"8,9"}</definedName>
    <definedName name="wrn.sverka22" localSheetId="4" hidden="1">{#N/A,#N/A,FALSE,"REC";#N/A,#N/A,FALSE,"ASSETS";#N/A,#N/A,FALSE,"LIABILITIES";#N/A,#N/A,FALSE,"P&amp;L";#N/A,#N/A,FALSE,"FUNDS";#N/A,#N/A,FALSE,"CASH";#N/A,#N/A,FALSE,"1,2";#N/A,#N/A,FALSE,"3";#N/A,#N/A,FALSE,"4";#N/A,#N/A,FALSE,"5,6,7";#N/A,#N/A,FALSE,"8,9"}</definedName>
    <definedName name="wrn.sverka22" localSheetId="1" hidden="1">{#N/A,#N/A,FALSE,"REC";#N/A,#N/A,FALSE,"ASSETS";#N/A,#N/A,FALSE,"LIABILITIES";#N/A,#N/A,FALSE,"P&amp;L";#N/A,#N/A,FALSE,"FUNDS";#N/A,#N/A,FALSE,"CASH";#N/A,#N/A,FALSE,"1,2";#N/A,#N/A,FALSE,"3";#N/A,#N/A,FALSE,"4";#N/A,#N/A,FALSE,"5,6,7";#N/A,#N/A,FALSE,"8,9"}</definedName>
    <definedName name="wrn.sverka22" localSheetId="5" hidden="1">{#N/A,#N/A,FALSE,"REC";#N/A,#N/A,FALSE,"ASSETS";#N/A,#N/A,FALSE,"LIABILITIES";#N/A,#N/A,FALSE,"P&amp;L";#N/A,#N/A,FALSE,"FUNDS";#N/A,#N/A,FALSE,"CASH";#N/A,#N/A,FALSE,"1,2";#N/A,#N/A,FALSE,"3";#N/A,#N/A,FALSE,"4";#N/A,#N/A,FALSE,"5,6,7";#N/A,#N/A,FALSE,"8,9"}</definedName>
    <definedName name="wrn.sverka22" localSheetId="2" hidden="1">{#N/A,#N/A,FALSE,"REC";#N/A,#N/A,FALSE,"ASSETS";#N/A,#N/A,FALSE,"LIABILITIES";#N/A,#N/A,FALSE,"P&amp;L";#N/A,#N/A,FALSE,"FUNDS";#N/A,#N/A,FALSE,"CASH";#N/A,#N/A,FALSE,"1,2";#N/A,#N/A,FALSE,"3";#N/A,#N/A,FALSE,"4";#N/A,#N/A,FALSE,"5,6,7";#N/A,#N/A,FALSE,"8,9"}</definedName>
    <definedName name="wrn.sverka22" localSheetId="3" hidden="1">{#N/A,#N/A,FALSE,"REC";#N/A,#N/A,FALSE,"ASSETS";#N/A,#N/A,FALSE,"LIABILITIES";#N/A,#N/A,FALSE,"P&amp;L";#N/A,#N/A,FALSE,"FUNDS";#N/A,#N/A,FALSE,"CASH";#N/A,#N/A,FALSE,"1,2";#N/A,#N/A,FALSE,"3";#N/A,#N/A,FALSE,"4";#N/A,#N/A,FALSE,"5,6,7";#N/A,#N/A,FALSE,"8,9"}</definedName>
    <definedName name="wrn.sverka22" hidden="1">{#N/A,#N/A,FALSE,"REC";#N/A,#N/A,FALSE,"ASSETS";#N/A,#N/A,FALSE,"LIABILITIES";#N/A,#N/A,FALSE,"P&amp;L";#N/A,#N/A,FALSE,"FUNDS";#N/A,#N/A,FALSE,"CASH";#N/A,#N/A,FALSE,"1,2";#N/A,#N/A,FALSE,"3";#N/A,#N/A,FALSE,"4";#N/A,#N/A,FALSE,"5,6,7";#N/A,#N/A,FALSE,"8,9"}</definedName>
    <definedName name="wrn.sverka345" localSheetId="15" hidden="1">{#N/A,#N/A,FALSE,"REC";#N/A,#N/A,FALSE,"ASSETS";#N/A,#N/A,FALSE,"LIABILITIES";#N/A,#N/A,FALSE,"P&amp;L";#N/A,#N/A,FALSE,"FUNDS";#N/A,#N/A,FALSE,"CASH";#N/A,#N/A,FALSE,"1,2";#N/A,#N/A,FALSE,"3";#N/A,#N/A,FALSE,"4";#N/A,#N/A,FALSE,"5,6,7";#N/A,#N/A,FALSE,"8,9"}</definedName>
    <definedName name="wrn.sverka345" localSheetId="4" hidden="1">{#N/A,#N/A,FALSE,"REC";#N/A,#N/A,FALSE,"ASSETS";#N/A,#N/A,FALSE,"LIABILITIES";#N/A,#N/A,FALSE,"P&amp;L";#N/A,#N/A,FALSE,"FUNDS";#N/A,#N/A,FALSE,"CASH";#N/A,#N/A,FALSE,"1,2";#N/A,#N/A,FALSE,"3";#N/A,#N/A,FALSE,"4";#N/A,#N/A,FALSE,"5,6,7";#N/A,#N/A,FALSE,"8,9"}</definedName>
    <definedName name="wrn.sverka345" localSheetId="1" hidden="1">{#N/A,#N/A,FALSE,"REC";#N/A,#N/A,FALSE,"ASSETS";#N/A,#N/A,FALSE,"LIABILITIES";#N/A,#N/A,FALSE,"P&amp;L";#N/A,#N/A,FALSE,"FUNDS";#N/A,#N/A,FALSE,"CASH";#N/A,#N/A,FALSE,"1,2";#N/A,#N/A,FALSE,"3";#N/A,#N/A,FALSE,"4";#N/A,#N/A,FALSE,"5,6,7";#N/A,#N/A,FALSE,"8,9"}</definedName>
    <definedName name="wrn.sverka345" localSheetId="5" hidden="1">{#N/A,#N/A,FALSE,"REC";#N/A,#N/A,FALSE,"ASSETS";#N/A,#N/A,FALSE,"LIABILITIES";#N/A,#N/A,FALSE,"P&amp;L";#N/A,#N/A,FALSE,"FUNDS";#N/A,#N/A,FALSE,"CASH";#N/A,#N/A,FALSE,"1,2";#N/A,#N/A,FALSE,"3";#N/A,#N/A,FALSE,"4";#N/A,#N/A,FALSE,"5,6,7";#N/A,#N/A,FALSE,"8,9"}</definedName>
    <definedName name="wrn.sverka345" localSheetId="2" hidden="1">{#N/A,#N/A,FALSE,"REC";#N/A,#N/A,FALSE,"ASSETS";#N/A,#N/A,FALSE,"LIABILITIES";#N/A,#N/A,FALSE,"P&amp;L";#N/A,#N/A,FALSE,"FUNDS";#N/A,#N/A,FALSE,"CASH";#N/A,#N/A,FALSE,"1,2";#N/A,#N/A,FALSE,"3";#N/A,#N/A,FALSE,"4";#N/A,#N/A,FALSE,"5,6,7";#N/A,#N/A,FALSE,"8,9"}</definedName>
    <definedName name="wrn.sverka345" localSheetId="3" hidden="1">{#N/A,#N/A,FALSE,"REC";#N/A,#N/A,FALSE,"ASSETS";#N/A,#N/A,FALSE,"LIABILITIES";#N/A,#N/A,FALSE,"P&amp;L";#N/A,#N/A,FALSE,"FUNDS";#N/A,#N/A,FALSE,"CASH";#N/A,#N/A,FALSE,"1,2";#N/A,#N/A,FALSE,"3";#N/A,#N/A,FALSE,"4";#N/A,#N/A,FALSE,"5,6,7";#N/A,#N/A,FALSE,"8,9"}</definedName>
    <definedName name="wrn.sverka345" hidden="1">{#N/A,#N/A,FALSE,"REC";#N/A,#N/A,FALSE,"ASSETS";#N/A,#N/A,FALSE,"LIABILITIES";#N/A,#N/A,FALSE,"P&amp;L";#N/A,#N/A,FALSE,"FUNDS";#N/A,#N/A,FALSE,"CASH";#N/A,#N/A,FALSE,"1,2";#N/A,#N/A,FALSE,"3";#N/A,#N/A,FALSE,"4";#N/A,#N/A,FALSE,"5,6,7";#N/A,#N/A,FALSE,"8,9"}</definedName>
    <definedName name="wrn.sverka7" localSheetId="15" hidden="1">{#N/A,#N/A,FALSE,"REC";#N/A,#N/A,FALSE,"ASSETS";#N/A,#N/A,FALSE,"LIABILITIES";#N/A,#N/A,FALSE,"P&amp;L";#N/A,#N/A,FALSE,"FUNDS";#N/A,#N/A,FALSE,"CASH";#N/A,#N/A,FALSE,"1,2";#N/A,#N/A,FALSE,"3";#N/A,#N/A,FALSE,"4";#N/A,#N/A,FALSE,"5,6,7";#N/A,#N/A,FALSE,"8,9"}</definedName>
    <definedName name="wrn.sverka7" localSheetId="4" hidden="1">{#N/A,#N/A,FALSE,"REC";#N/A,#N/A,FALSE,"ASSETS";#N/A,#N/A,FALSE,"LIABILITIES";#N/A,#N/A,FALSE,"P&amp;L";#N/A,#N/A,FALSE,"FUNDS";#N/A,#N/A,FALSE,"CASH";#N/A,#N/A,FALSE,"1,2";#N/A,#N/A,FALSE,"3";#N/A,#N/A,FALSE,"4";#N/A,#N/A,FALSE,"5,6,7";#N/A,#N/A,FALSE,"8,9"}</definedName>
    <definedName name="wrn.sverka7" localSheetId="1" hidden="1">{#N/A,#N/A,FALSE,"REC";#N/A,#N/A,FALSE,"ASSETS";#N/A,#N/A,FALSE,"LIABILITIES";#N/A,#N/A,FALSE,"P&amp;L";#N/A,#N/A,FALSE,"FUNDS";#N/A,#N/A,FALSE,"CASH";#N/A,#N/A,FALSE,"1,2";#N/A,#N/A,FALSE,"3";#N/A,#N/A,FALSE,"4";#N/A,#N/A,FALSE,"5,6,7";#N/A,#N/A,FALSE,"8,9"}</definedName>
    <definedName name="wrn.sverka7" localSheetId="5" hidden="1">{#N/A,#N/A,FALSE,"REC";#N/A,#N/A,FALSE,"ASSETS";#N/A,#N/A,FALSE,"LIABILITIES";#N/A,#N/A,FALSE,"P&amp;L";#N/A,#N/A,FALSE,"FUNDS";#N/A,#N/A,FALSE,"CASH";#N/A,#N/A,FALSE,"1,2";#N/A,#N/A,FALSE,"3";#N/A,#N/A,FALSE,"4";#N/A,#N/A,FALSE,"5,6,7";#N/A,#N/A,FALSE,"8,9"}</definedName>
    <definedName name="wrn.sverka7" localSheetId="2" hidden="1">{#N/A,#N/A,FALSE,"REC";#N/A,#N/A,FALSE,"ASSETS";#N/A,#N/A,FALSE,"LIABILITIES";#N/A,#N/A,FALSE,"P&amp;L";#N/A,#N/A,FALSE,"FUNDS";#N/A,#N/A,FALSE,"CASH";#N/A,#N/A,FALSE,"1,2";#N/A,#N/A,FALSE,"3";#N/A,#N/A,FALSE,"4";#N/A,#N/A,FALSE,"5,6,7";#N/A,#N/A,FALSE,"8,9"}</definedName>
    <definedName name="wrn.sverka7" localSheetId="3" hidden="1">{#N/A,#N/A,FALSE,"REC";#N/A,#N/A,FALSE,"ASSETS";#N/A,#N/A,FALSE,"LIABILITIES";#N/A,#N/A,FALSE,"P&amp;L";#N/A,#N/A,FALSE,"FUNDS";#N/A,#N/A,FALSE,"CASH";#N/A,#N/A,FALSE,"1,2";#N/A,#N/A,FALSE,"3";#N/A,#N/A,FALSE,"4";#N/A,#N/A,FALSE,"5,6,7";#N/A,#N/A,FALSE,"8,9"}</definedName>
    <definedName name="wrn.sverka7" hidden="1">{#N/A,#N/A,FALSE,"REC";#N/A,#N/A,FALSE,"ASSETS";#N/A,#N/A,FALSE,"LIABILITIES";#N/A,#N/A,FALSE,"P&amp;L";#N/A,#N/A,FALSE,"FUNDS";#N/A,#N/A,FALSE,"CASH";#N/A,#N/A,FALSE,"1,2";#N/A,#N/A,FALSE,"3";#N/A,#N/A,FALSE,"4";#N/A,#N/A,FALSE,"5,6,7";#N/A,#N/A,FALSE,"8,9"}</definedName>
    <definedName name="ww" localSheetId="15" hidden="1">{#N/A,#N/A,FALSE,"REC";#N/A,#N/A,FALSE,"ASSETS";#N/A,#N/A,FALSE,"LIABILITIES";#N/A,#N/A,FALSE,"P&amp;L";#N/A,#N/A,FALSE,"FUNDS";#N/A,#N/A,FALSE,"CASH";#N/A,#N/A,FALSE,"1,2";#N/A,#N/A,FALSE,"3";#N/A,#N/A,FALSE,"4";#N/A,#N/A,FALSE,"5,6,7";#N/A,#N/A,FALSE,"8,9"}</definedName>
    <definedName name="ww" localSheetId="4" hidden="1">{#N/A,#N/A,FALSE,"REC";#N/A,#N/A,FALSE,"ASSETS";#N/A,#N/A,FALSE,"LIABILITIES";#N/A,#N/A,FALSE,"P&amp;L";#N/A,#N/A,FALSE,"FUNDS";#N/A,#N/A,FALSE,"CASH";#N/A,#N/A,FALSE,"1,2";#N/A,#N/A,FALSE,"3";#N/A,#N/A,FALSE,"4";#N/A,#N/A,FALSE,"5,6,7";#N/A,#N/A,FALSE,"8,9"}</definedName>
    <definedName name="ww" localSheetId="1" hidden="1">{#N/A,#N/A,FALSE,"REC";#N/A,#N/A,FALSE,"ASSETS";#N/A,#N/A,FALSE,"LIABILITIES";#N/A,#N/A,FALSE,"P&amp;L";#N/A,#N/A,FALSE,"FUNDS";#N/A,#N/A,FALSE,"CASH";#N/A,#N/A,FALSE,"1,2";#N/A,#N/A,FALSE,"3";#N/A,#N/A,FALSE,"4";#N/A,#N/A,FALSE,"5,6,7";#N/A,#N/A,FALSE,"8,9"}</definedName>
    <definedName name="ww" localSheetId="5" hidden="1">{#N/A,#N/A,FALSE,"REC";#N/A,#N/A,FALSE,"ASSETS";#N/A,#N/A,FALSE,"LIABILITIES";#N/A,#N/A,FALSE,"P&amp;L";#N/A,#N/A,FALSE,"FUNDS";#N/A,#N/A,FALSE,"CASH";#N/A,#N/A,FALSE,"1,2";#N/A,#N/A,FALSE,"3";#N/A,#N/A,FALSE,"4";#N/A,#N/A,FALSE,"5,6,7";#N/A,#N/A,FALSE,"8,9"}</definedName>
    <definedName name="ww" localSheetId="2" hidden="1">{#N/A,#N/A,FALSE,"REC";#N/A,#N/A,FALSE,"ASSETS";#N/A,#N/A,FALSE,"LIABILITIES";#N/A,#N/A,FALSE,"P&amp;L";#N/A,#N/A,FALSE,"FUNDS";#N/A,#N/A,FALSE,"CASH";#N/A,#N/A,FALSE,"1,2";#N/A,#N/A,FALSE,"3";#N/A,#N/A,FALSE,"4";#N/A,#N/A,FALSE,"5,6,7";#N/A,#N/A,FALSE,"8,9"}</definedName>
    <definedName name="ww" localSheetId="3" hidden="1">{#N/A,#N/A,FALSE,"REC";#N/A,#N/A,FALSE,"ASSETS";#N/A,#N/A,FALSE,"LIABILITIES";#N/A,#N/A,FALSE,"P&amp;L";#N/A,#N/A,FALSE,"FUNDS";#N/A,#N/A,FALSE,"CASH";#N/A,#N/A,FALSE,"1,2";#N/A,#N/A,FALSE,"3";#N/A,#N/A,FALSE,"4";#N/A,#N/A,FALSE,"5,6,7";#N/A,#N/A,FALSE,"8,9"}</definedName>
    <definedName name="ww" hidden="1">{#N/A,#N/A,FALSE,"REC";#N/A,#N/A,FALSE,"ASSETS";#N/A,#N/A,FALSE,"LIABILITIES";#N/A,#N/A,FALSE,"P&amp;L";#N/A,#N/A,FALSE,"FUNDS";#N/A,#N/A,FALSE,"CASH";#N/A,#N/A,FALSE,"1,2";#N/A,#N/A,FALSE,"3";#N/A,#N/A,FALSE,"4";#N/A,#N/A,FALSE,"5,6,7";#N/A,#N/A,FALSE,"8,9"}</definedName>
    <definedName name="Yno">'[10]1.1'!$F$143:$F$144</definedName>
    <definedName name="ZayavkaDate">[10]Калькулятор!$F$13</definedName>
    <definedName name="а" localSheetId="15">#REF!</definedName>
    <definedName name="а" localSheetId="4">#REF!</definedName>
    <definedName name="а" localSheetId="1">#REF!</definedName>
    <definedName name="а" localSheetId="2">#REF!</definedName>
    <definedName name="а" localSheetId="3">#REF!</definedName>
    <definedName name="а">#REF!</definedName>
    <definedName name="ааа" localSheetId="15">#REF!</definedName>
    <definedName name="ааа" localSheetId="4">#REF!</definedName>
    <definedName name="ааа" localSheetId="1">#REF!</definedName>
    <definedName name="ааа" localSheetId="2">#REF!</definedName>
    <definedName name="ааа" localSheetId="3">#REF!</definedName>
    <definedName name="ааа">#REF!</definedName>
    <definedName name="август" localSheetId="15" hidden="1">{"'КУЛАКОВ Ю.В.'!$A$1:$AP$78"}</definedName>
    <definedName name="август" localSheetId="4" hidden="1">{"'КУЛАКОВ Ю.В.'!$A$1:$AP$78"}</definedName>
    <definedName name="август" localSheetId="1" hidden="1">{"'КУЛАКОВ Ю.В.'!$A$1:$AP$78"}</definedName>
    <definedName name="август" localSheetId="5" hidden="1">{"'КУЛАКОВ Ю.В.'!$A$1:$AP$78"}</definedName>
    <definedName name="август" localSheetId="2" hidden="1">{"'КУЛАКОВ Ю.В.'!$A$1:$AP$78"}</definedName>
    <definedName name="август" localSheetId="3" hidden="1">{"'КУЛАКОВ Ю.В.'!$A$1:$AP$78"}</definedName>
    <definedName name="август" hidden="1">{"'КУЛАКОВ Ю.В.'!$A$1:$AP$78"}</definedName>
    <definedName name="админ_расход" localSheetId="15">[14]Админ_Коммерч_расходы!$H$10:$BV$10</definedName>
    <definedName name="админ_расход">[15]Админ_Коммерч_расходы!$H$10:$BV$10</definedName>
    <definedName name="аморт_бизнес" localSheetId="15">[14]ОС!$A$33:$IV$33</definedName>
    <definedName name="аморт_бизнес">[15]ОС!$A$33:$IV$33</definedName>
    <definedName name="аморт_группа">[10]Калькулятор!$C$339</definedName>
    <definedName name="аморт_здание" localSheetId="15">[14]ОС!$O$107:$BV$107</definedName>
    <definedName name="аморт_здание">[15]ОС!$O$107:$BV$107</definedName>
    <definedName name="аморт_упр" localSheetId="15">[14]ОС!$A$184:$IV$184</definedName>
    <definedName name="аморт_упр">[15]ОС!$A$184:$IV$184</definedName>
    <definedName name="амортиз_кредита" localSheetId="15">[14]Кредиты!$H$12:$BV$12</definedName>
    <definedName name="амортиз_кредита">[15]Кредиты!$H$12:$BV$12</definedName>
    <definedName name="амортизация">'[10]1.1'!$E$99:$G$104</definedName>
    <definedName name="АнМ" localSheetId="15">'[45]Гр5(о)'!#REF!</definedName>
    <definedName name="АнМ" localSheetId="4">'[45]Гр5(о)'!#REF!</definedName>
    <definedName name="АнМ" localSheetId="1">'[45]Гр5(о)'!#REF!</definedName>
    <definedName name="АнМ" localSheetId="3">'[45]Гр5(о)'!#REF!</definedName>
    <definedName name="АнМ">'[45]Гр5(о)'!#REF!</definedName>
    <definedName name="баланс_ОС" localSheetId="15">[14]ОС!$H$15:$BV$15</definedName>
    <definedName name="баланс_ОС">[15]ОС!$H$15:$BV$15</definedName>
    <definedName name="Блок_отчетность" localSheetId="4">[40]Параметры!#REF!</definedName>
    <definedName name="Блок_отчетность" localSheetId="1">[40]Параметры!#REF!</definedName>
    <definedName name="Блок_отчетность" localSheetId="3">[40]Параметры!#REF!</definedName>
    <definedName name="Блок_отчетность">[40]Параметры!#REF!</definedName>
    <definedName name="вариант" localSheetId="15">[26]Варианты!$A$4</definedName>
    <definedName name="вариант">[12]Варианты!$A$4</definedName>
    <definedName name="вв" localSheetId="15">[46]ПРОГНОЗ_1!#REF!</definedName>
    <definedName name="вв" localSheetId="4">[46]ПРОГНОЗ_1!#REF!</definedName>
    <definedName name="вв" localSheetId="1">[46]ПРОГНОЗ_1!#REF!</definedName>
    <definedName name="вв" localSheetId="3">[46]ПРОГНОЗ_1!#REF!</definedName>
    <definedName name="вв">[46]ПРОГНОЗ_1!#REF!</definedName>
    <definedName name="выдача_кредит" localSheetId="15">[14]Кредиты!$H$11:$BV$11</definedName>
    <definedName name="выдача_кредит">[15]Кредиты!$H$11:$BV$11</definedName>
    <definedName name="Вып_н_2003" localSheetId="15">'[43]Текущие цены'!#REF!</definedName>
    <definedName name="Вып_н_2003" localSheetId="4">'[47]Текущие цены'!#REF!</definedName>
    <definedName name="Вып_н_2003" localSheetId="1">'[47]Текущие цены'!#REF!</definedName>
    <definedName name="Вып_н_2003" localSheetId="3">'[47]Текущие цены'!#REF!</definedName>
    <definedName name="Вып_н_2003">'[47]Текущие цены'!#REF!</definedName>
    <definedName name="вып_н_2004" localSheetId="15">'[43]Текущие цены'!#REF!</definedName>
    <definedName name="вып_н_2004" localSheetId="4">'[47]Текущие цены'!#REF!</definedName>
    <definedName name="вып_н_2004" localSheetId="1">'[47]Текущие цены'!#REF!</definedName>
    <definedName name="вып_н_2004" localSheetId="3">'[47]Текущие цены'!#REF!</definedName>
    <definedName name="вып_н_2004">'[47]Текущие цены'!#REF!</definedName>
    <definedName name="Вып_ОФ_с_пц" localSheetId="15">[43]рабочий!$Y$202:$AP$224</definedName>
    <definedName name="Вып_ОФ_с_пц">[47]рабочий!$Y$202:$AP$224</definedName>
    <definedName name="Вып_оф_с_цпг" localSheetId="15">'[43]Текущие цены'!#REF!</definedName>
    <definedName name="Вып_оф_с_цпг" localSheetId="4">'[47]Текущие цены'!#REF!</definedName>
    <definedName name="Вып_оф_с_цпг" localSheetId="1">'[47]Текущие цены'!#REF!</definedName>
    <definedName name="Вып_оф_с_цпг" localSheetId="3">'[47]Текущие цены'!#REF!</definedName>
    <definedName name="Вып_оф_с_цпг">'[47]Текущие цены'!#REF!</definedName>
    <definedName name="Вып_с_новых_ОФ" localSheetId="15">[43]рабочий!$Y$277:$AP$299</definedName>
    <definedName name="Вып_с_новых_ОФ">[47]рабочий!$Y$277:$AP$299</definedName>
    <definedName name="выручка" localSheetId="15">'[14]Основная Деят'!$O$110:$BV$110</definedName>
    <definedName name="выручка">'[15]Основная Деят'!$O$110:$BV$110</definedName>
    <definedName name="Выход">[48]Управление!$AF$20</definedName>
    <definedName name="График">"Диагр. 4"</definedName>
    <definedName name="д" localSheetId="4">[49]параметры!#REF!</definedName>
    <definedName name="д" localSheetId="1">[49]параметры!#REF!</definedName>
    <definedName name="д" localSheetId="3">[49]параметры!#REF!</definedName>
    <definedName name="д">[49]параметры!#REF!</definedName>
    <definedName name="Дата_конец">[40]Титул!$J$21</definedName>
    <definedName name="Дата_конец_Фин">[40]Титул!$J$19</definedName>
    <definedName name="Дата_КП" localSheetId="15">[14]Предположения!$B$12:$BV$12</definedName>
    <definedName name="Дата_КП">[15]Предположения!$B$12:$BV$12</definedName>
    <definedName name="Дата_начало">[40]Титул!$J$15</definedName>
    <definedName name="Дата_начало_Фин">[40]Титул!$J$17</definedName>
    <definedName name="Дата_НП" localSheetId="15">[14]Предположения!$B$11:$BV$11</definedName>
    <definedName name="Дата_НП">[15]Предположения!$B$11:$BV$11</definedName>
    <definedName name="дд" localSheetId="15">#REF!</definedName>
    <definedName name="дд" localSheetId="4">#REF!</definedName>
    <definedName name="дд" localSheetId="1">#REF!</definedName>
    <definedName name="дд" localSheetId="2">#REF!</definedName>
    <definedName name="дд" localSheetId="3">#REF!</definedName>
    <definedName name="дд">#REF!</definedName>
    <definedName name="Дельта1">[40]Чувствительность!$D$5</definedName>
    <definedName name="Дельта2">[40]Чувствительность!$D$15</definedName>
    <definedName name="ден_ед" localSheetId="15">[14]Предположения!$G$38</definedName>
    <definedName name="ден_ед">[15]Предположения!$G$38</definedName>
    <definedName name="Дефл_ц_пред_год" localSheetId="15">'[43]Текущие цены'!$AT$36:$BK$58</definedName>
    <definedName name="Дефл_ц_пред_год">'[47]Текущие цены'!$AT$36:$BK$58</definedName>
    <definedName name="Дефлятор_годовой" localSheetId="15">'[43]Текущие цены'!$Y$4:$AP$27</definedName>
    <definedName name="Дефлятор_годовой">'[47]Текущие цены'!$Y$4:$AP$27</definedName>
    <definedName name="Дефлятор_цепной" localSheetId="15">'[43]Текущие цены'!$Y$36:$AP$58</definedName>
    <definedName name="Дефлятор_цепной">'[47]Текущие цены'!$Y$36:$AP$58</definedName>
    <definedName name="ДЗ_дни" localSheetId="15">[14]Предположения!$G$308</definedName>
    <definedName name="ДЗ_дни">[15]Предположения!$G$308</definedName>
    <definedName name="дз_КП" localSheetId="15">'[14]Оборотный капитал'!$H$70:$BV$70</definedName>
    <definedName name="дз_КП">'[15]Оборотный капитал'!$H$70:$BV$70</definedName>
    <definedName name="ДлительностьИнвестФаза">[40]Титул!$I$26</definedName>
    <definedName name="ДлительностьЭксплФаза">[40]Титул!$I$31</definedName>
    <definedName name="ДС" localSheetId="15">#REF!</definedName>
    <definedName name="ДС" localSheetId="4">#REF!</definedName>
    <definedName name="ДС" localSheetId="1">#REF!</definedName>
    <definedName name="ДС" localSheetId="2">#REF!</definedName>
    <definedName name="ДС" localSheetId="3">#REF!</definedName>
    <definedName name="ДС">#REF!</definedName>
    <definedName name="ДС_кредит" localSheetId="15">[14]Кредиты!$O$16:$BV$16</definedName>
    <definedName name="ДС_кредит">[15]Кредиты!$O$16:$BV$16</definedName>
    <definedName name="евро">[12]Assumtions!$C$17</definedName>
    <definedName name="ед" localSheetId="15">[14]Предположения!$G$39</definedName>
    <definedName name="ед">[15]Предположения!$G$39</definedName>
    <definedName name="Ед_изм">'[50]Предпосылки-ОП'!$C$10</definedName>
    <definedName name="ед_расчета">'[10]1.5'!$AF$5</definedName>
    <definedName name="Единица_измерения_денег">'[50]Предпосылки-ОП'!$C$9</definedName>
    <definedName name="ек" localSheetId="4" hidden="1">{#N/A,#N/A,FALSE,"REC";#N/A,#N/A,FALSE,"ASSETS";#N/A,#N/A,FALSE,"LIABILITIES";#N/A,#N/A,FALSE,"P&amp;L";#N/A,#N/A,FALSE,"FUNDS";#N/A,#N/A,FALSE,"CASH";#N/A,#N/A,FALSE,"1,2";#N/A,#N/A,FALSE,"3";#N/A,#N/A,FALSE,"4";#N/A,#N/A,FALSE,"5,6,7";#N/A,#N/A,FALSE,"8,9"}</definedName>
    <definedName name="ек" localSheetId="1" hidden="1">{#N/A,#N/A,FALSE,"REC";#N/A,#N/A,FALSE,"ASSETS";#N/A,#N/A,FALSE,"LIABILITIES";#N/A,#N/A,FALSE,"P&amp;L";#N/A,#N/A,FALSE,"FUNDS";#N/A,#N/A,FALSE,"CASH";#N/A,#N/A,FALSE,"1,2";#N/A,#N/A,FALSE,"3";#N/A,#N/A,FALSE,"4";#N/A,#N/A,FALSE,"5,6,7";#N/A,#N/A,FALSE,"8,9"}</definedName>
    <definedName name="ек" localSheetId="5" hidden="1">{#N/A,#N/A,FALSE,"REC";#N/A,#N/A,FALSE,"ASSETS";#N/A,#N/A,FALSE,"LIABILITIES";#N/A,#N/A,FALSE,"P&amp;L";#N/A,#N/A,FALSE,"FUNDS";#N/A,#N/A,FALSE,"CASH";#N/A,#N/A,FALSE,"1,2";#N/A,#N/A,FALSE,"3";#N/A,#N/A,FALSE,"4";#N/A,#N/A,FALSE,"5,6,7";#N/A,#N/A,FALSE,"8,9"}</definedName>
    <definedName name="ек" localSheetId="2" hidden="1">{#N/A,#N/A,FALSE,"REC";#N/A,#N/A,FALSE,"ASSETS";#N/A,#N/A,FALSE,"LIABILITIES";#N/A,#N/A,FALSE,"P&amp;L";#N/A,#N/A,FALSE,"FUNDS";#N/A,#N/A,FALSE,"CASH";#N/A,#N/A,FALSE,"1,2";#N/A,#N/A,FALSE,"3";#N/A,#N/A,FALSE,"4";#N/A,#N/A,FALSE,"5,6,7";#N/A,#N/A,FALSE,"8,9"}</definedName>
    <definedName name="ек" localSheetId="3" hidden="1">{#N/A,#N/A,FALSE,"REC";#N/A,#N/A,FALSE,"ASSETS";#N/A,#N/A,FALSE,"LIABILITIES";#N/A,#N/A,FALSE,"P&amp;L";#N/A,#N/A,FALSE,"FUNDS";#N/A,#N/A,FALSE,"CASH";#N/A,#N/A,FALSE,"1,2";#N/A,#N/A,FALSE,"3";#N/A,#N/A,FALSE,"4";#N/A,#N/A,FALSE,"5,6,7";#N/A,#N/A,FALSE,"8,9"}</definedName>
    <definedName name="ек" hidden="1">{#N/A,#N/A,FALSE,"REC";#N/A,#N/A,FALSE,"ASSETS";#N/A,#N/A,FALSE,"LIABILITIES";#N/A,#N/A,FALSE,"P&amp;L";#N/A,#N/A,FALSE,"FUNDS";#N/A,#N/A,FALSE,"CASH";#N/A,#N/A,FALSE,"1,2";#N/A,#N/A,FALSE,"3";#N/A,#N/A,FALSE,"4";#N/A,#N/A,FALSE,"5,6,7";#N/A,#N/A,FALSE,"8,9"}</definedName>
    <definedName name="еку" localSheetId="15" hidden="1">{#N/A,#N/A,FALSE,"REC";#N/A,#N/A,FALSE,"ASSETS";#N/A,#N/A,FALSE,"LIABILITIES";#N/A,#N/A,FALSE,"P&amp;L";#N/A,#N/A,FALSE,"FUNDS";#N/A,#N/A,FALSE,"CASH";#N/A,#N/A,FALSE,"1,2";#N/A,#N/A,FALSE,"3";#N/A,#N/A,FALSE,"4";#N/A,#N/A,FALSE,"5,6,7";#N/A,#N/A,FALSE,"8,9"}</definedName>
    <definedName name="еку" localSheetId="4" hidden="1">{#N/A,#N/A,FALSE,"REC";#N/A,#N/A,FALSE,"ASSETS";#N/A,#N/A,FALSE,"LIABILITIES";#N/A,#N/A,FALSE,"P&amp;L";#N/A,#N/A,FALSE,"FUNDS";#N/A,#N/A,FALSE,"CASH";#N/A,#N/A,FALSE,"1,2";#N/A,#N/A,FALSE,"3";#N/A,#N/A,FALSE,"4";#N/A,#N/A,FALSE,"5,6,7";#N/A,#N/A,FALSE,"8,9"}</definedName>
    <definedName name="еку" localSheetId="1" hidden="1">{#N/A,#N/A,FALSE,"REC";#N/A,#N/A,FALSE,"ASSETS";#N/A,#N/A,FALSE,"LIABILITIES";#N/A,#N/A,FALSE,"P&amp;L";#N/A,#N/A,FALSE,"FUNDS";#N/A,#N/A,FALSE,"CASH";#N/A,#N/A,FALSE,"1,2";#N/A,#N/A,FALSE,"3";#N/A,#N/A,FALSE,"4";#N/A,#N/A,FALSE,"5,6,7";#N/A,#N/A,FALSE,"8,9"}</definedName>
    <definedName name="еку" localSheetId="5" hidden="1">{#N/A,#N/A,FALSE,"REC";#N/A,#N/A,FALSE,"ASSETS";#N/A,#N/A,FALSE,"LIABILITIES";#N/A,#N/A,FALSE,"P&amp;L";#N/A,#N/A,FALSE,"FUNDS";#N/A,#N/A,FALSE,"CASH";#N/A,#N/A,FALSE,"1,2";#N/A,#N/A,FALSE,"3";#N/A,#N/A,FALSE,"4";#N/A,#N/A,FALSE,"5,6,7";#N/A,#N/A,FALSE,"8,9"}</definedName>
    <definedName name="еку" localSheetId="2" hidden="1">{#N/A,#N/A,FALSE,"REC";#N/A,#N/A,FALSE,"ASSETS";#N/A,#N/A,FALSE,"LIABILITIES";#N/A,#N/A,FALSE,"P&amp;L";#N/A,#N/A,FALSE,"FUNDS";#N/A,#N/A,FALSE,"CASH";#N/A,#N/A,FALSE,"1,2";#N/A,#N/A,FALSE,"3";#N/A,#N/A,FALSE,"4";#N/A,#N/A,FALSE,"5,6,7";#N/A,#N/A,FALSE,"8,9"}</definedName>
    <definedName name="еку" localSheetId="3" hidden="1">{#N/A,#N/A,FALSE,"REC";#N/A,#N/A,FALSE,"ASSETS";#N/A,#N/A,FALSE,"LIABILITIES";#N/A,#N/A,FALSE,"P&amp;L";#N/A,#N/A,FALSE,"FUNDS";#N/A,#N/A,FALSE,"CASH";#N/A,#N/A,FALSE,"1,2";#N/A,#N/A,FALSE,"3";#N/A,#N/A,FALSE,"4";#N/A,#N/A,FALSE,"5,6,7";#N/A,#N/A,FALSE,"8,9"}</definedName>
    <definedName name="еку" hidden="1">{#N/A,#N/A,FALSE,"REC";#N/A,#N/A,FALSE,"ASSETS";#N/A,#N/A,FALSE,"LIABILITIES";#N/A,#N/A,FALSE,"P&amp;L";#N/A,#N/A,FALSE,"FUNDS";#N/A,#N/A,FALSE,"CASH";#N/A,#N/A,FALSE,"1,2";#N/A,#N/A,FALSE,"3";#N/A,#N/A,FALSE,"4";#N/A,#N/A,FALSE,"5,6,7";#N/A,#N/A,FALSE,"8,9"}</definedName>
    <definedName name="есн" localSheetId="15">[14]Предположения!$G$69</definedName>
    <definedName name="есн">[15]Предположения!$G$69</definedName>
    <definedName name="есн_сн" localSheetId="15">[14]Предположения!$G$70</definedName>
    <definedName name="есн_сн">[15]Предположения!$G$70</definedName>
    <definedName name="_xlnm.Print_Titles" localSheetId="15">Template!$1:$1</definedName>
    <definedName name="Заемщик">[40]Титул!$D$5</definedName>
    <definedName name="закупка_бизнес" localSheetId="15">[14]ОС!$A$24:$IV$24</definedName>
    <definedName name="закупка_бизнес">[15]ОС!$A$24:$IV$24</definedName>
    <definedName name="закупка_здание" localSheetId="15">[14]ОС!$O$99:$BV$99</definedName>
    <definedName name="закупка_здание">[15]ОС!$O$99:$BV$99</definedName>
    <definedName name="закупка_упр" localSheetId="15">[14]ОС!$A$174:$IV$174</definedName>
    <definedName name="закупка_упр">[15]ОС!$A$174:$IV$174</definedName>
    <definedName name="зз" localSheetId="15">#REF!</definedName>
    <definedName name="зз" localSheetId="4">#REF!</definedName>
    <definedName name="зз" localSheetId="1">#REF!</definedName>
    <definedName name="зз" localSheetId="2">#REF!</definedName>
    <definedName name="зз" localSheetId="3">#REF!</definedName>
    <definedName name="зз">#REF!</definedName>
    <definedName name="ЗП_обсл" localSheetId="15">'[14]Расходы_на_персонал '!$H$13:$BV$13</definedName>
    <definedName name="ЗП_обсл">'[15]Расходы_на_персонал '!$H$13:$BV$13</definedName>
    <definedName name="ЗП_прямая" localSheetId="15">'[14]Расходы_на_персонал '!$O$14:$BV$14</definedName>
    <definedName name="ЗП_прямая">'[15]Расходы_на_персонал '!$O$14:$BV$14</definedName>
    <definedName name="ЗП_упр" localSheetId="15">'[14]Расходы_на_персонал '!$H$12:$BV$12</definedName>
    <definedName name="ЗП_упр">'[15]Расходы_на_персонал '!$H$12:$BV$12</definedName>
    <definedName name="зщ" localSheetId="15" hidden="1">{#N/A,#N/A,FALSE,"REC";#N/A,#N/A,FALSE,"ASSETS";#N/A,#N/A,FALSE,"LIABILITIES";#N/A,#N/A,FALSE,"P&amp;L";#N/A,#N/A,FALSE,"FUNDS";#N/A,#N/A,FALSE,"CASH";#N/A,#N/A,FALSE,"1,2";#N/A,#N/A,FALSE,"3";#N/A,#N/A,FALSE,"4";#N/A,#N/A,FALSE,"5,6,7";#N/A,#N/A,FALSE,"8,9"}</definedName>
    <definedName name="зщ" localSheetId="4" hidden="1">{#N/A,#N/A,FALSE,"REC";#N/A,#N/A,FALSE,"ASSETS";#N/A,#N/A,FALSE,"LIABILITIES";#N/A,#N/A,FALSE,"P&amp;L";#N/A,#N/A,FALSE,"FUNDS";#N/A,#N/A,FALSE,"CASH";#N/A,#N/A,FALSE,"1,2";#N/A,#N/A,FALSE,"3";#N/A,#N/A,FALSE,"4";#N/A,#N/A,FALSE,"5,6,7";#N/A,#N/A,FALSE,"8,9"}</definedName>
    <definedName name="зщ" localSheetId="1" hidden="1">{#N/A,#N/A,FALSE,"REC";#N/A,#N/A,FALSE,"ASSETS";#N/A,#N/A,FALSE,"LIABILITIES";#N/A,#N/A,FALSE,"P&amp;L";#N/A,#N/A,FALSE,"FUNDS";#N/A,#N/A,FALSE,"CASH";#N/A,#N/A,FALSE,"1,2";#N/A,#N/A,FALSE,"3";#N/A,#N/A,FALSE,"4";#N/A,#N/A,FALSE,"5,6,7";#N/A,#N/A,FALSE,"8,9"}</definedName>
    <definedName name="зщ" localSheetId="5" hidden="1">{#N/A,#N/A,FALSE,"REC";#N/A,#N/A,FALSE,"ASSETS";#N/A,#N/A,FALSE,"LIABILITIES";#N/A,#N/A,FALSE,"P&amp;L";#N/A,#N/A,FALSE,"FUNDS";#N/A,#N/A,FALSE,"CASH";#N/A,#N/A,FALSE,"1,2";#N/A,#N/A,FALSE,"3";#N/A,#N/A,FALSE,"4";#N/A,#N/A,FALSE,"5,6,7";#N/A,#N/A,FALSE,"8,9"}</definedName>
    <definedName name="зщ" localSheetId="2" hidden="1">{#N/A,#N/A,FALSE,"REC";#N/A,#N/A,FALSE,"ASSETS";#N/A,#N/A,FALSE,"LIABILITIES";#N/A,#N/A,FALSE,"P&amp;L";#N/A,#N/A,FALSE,"FUNDS";#N/A,#N/A,FALSE,"CASH";#N/A,#N/A,FALSE,"1,2";#N/A,#N/A,FALSE,"3";#N/A,#N/A,FALSE,"4";#N/A,#N/A,FALSE,"5,6,7";#N/A,#N/A,FALSE,"8,9"}</definedName>
    <definedName name="зщ" localSheetId="3" hidden="1">{#N/A,#N/A,FALSE,"REC";#N/A,#N/A,FALSE,"ASSETS";#N/A,#N/A,FALSE,"LIABILITIES";#N/A,#N/A,FALSE,"P&amp;L";#N/A,#N/A,FALSE,"FUNDS";#N/A,#N/A,FALSE,"CASH";#N/A,#N/A,FALSE,"1,2";#N/A,#N/A,FALSE,"3";#N/A,#N/A,FALSE,"4";#N/A,#N/A,FALSE,"5,6,7";#N/A,#N/A,FALSE,"8,9"}</definedName>
    <definedName name="зщ" hidden="1">{#N/A,#N/A,FALSE,"REC";#N/A,#N/A,FALSE,"ASSETS";#N/A,#N/A,FALSE,"LIABILITIES";#N/A,#N/A,FALSE,"P&amp;L";#N/A,#N/A,FALSE,"FUNDS";#N/A,#N/A,FALSE,"CASH";#N/A,#N/A,FALSE,"1,2";#N/A,#N/A,FALSE,"3";#N/A,#N/A,FALSE,"4";#N/A,#N/A,FALSE,"5,6,7";#N/A,#N/A,FALSE,"8,9"}</definedName>
    <definedName name="изм_ДЗ" localSheetId="15">'[14]Оборотный капитал'!$O$71:$BV$71</definedName>
    <definedName name="изм_ДЗ">'[15]Оборотный капитал'!$O$71:$BV$71</definedName>
    <definedName name="изм_запасы" localSheetId="15">'[14]Оборотный капитал'!$O$69:$BV$69</definedName>
    <definedName name="изм_запасы">'[15]Оборотный капитал'!$O$69:$BV$69</definedName>
    <definedName name="изм_кз" localSheetId="15">'[14]Оборотный капитал'!$O$73:$BV$73</definedName>
    <definedName name="изм_кз">'[15]Оборотный капитал'!$O$73:$BV$73</definedName>
    <definedName name="ИзмДС">[40]Титул!$J$13</definedName>
    <definedName name="ИзмИнтерваловИФ">[40]Титул!$A$24</definedName>
    <definedName name="ИзмИнтерваловЭФ">[40]Титул!$A$29</definedName>
    <definedName name="иии" localSheetId="15">#REF!</definedName>
    <definedName name="иии" localSheetId="4">#REF!</definedName>
    <definedName name="иии" localSheetId="1">#REF!</definedName>
    <definedName name="иии" localSheetId="2">#REF!</definedName>
    <definedName name="иии" localSheetId="3">#REF!</definedName>
    <definedName name="иии">#REF!</definedName>
    <definedName name="имущ" localSheetId="15">[14]Предположения!$G$74</definedName>
    <definedName name="имущ">[15]Предположения!$G$74</definedName>
    <definedName name="Инвестиции">[51]cons!$B$49:$B$56</definedName>
    <definedName name="ИНЗ" localSheetId="15">[14]Предположения!$H$47:$L$47</definedName>
    <definedName name="ИНЗ">[15]Предположения!$H$47:$L$47</definedName>
    <definedName name="итоговое_удор_conveyer">'[10]Исходные данные'!$D$80</definedName>
    <definedName name="ИЦП" localSheetId="15">[14]Предположения!$H$45:$L$45</definedName>
    <definedName name="ИЦП">[15]Предположения!$H$45:$L$45</definedName>
    <definedName name="категория" localSheetId="15">[14]Предположения!$D$20:$F$20</definedName>
    <definedName name="категория">[15]Предположения!$D$20:$F$20</definedName>
    <definedName name="Кв_в_году">'[50]Предпосылки-ОП'!$C$5</definedName>
    <definedName name="КЗ_дни" localSheetId="15">[14]Предположения!$G$309</definedName>
    <definedName name="КЗ_дни">[15]Предположения!$G$309</definedName>
    <definedName name="кз_кп" localSheetId="15">'[14]Оборотный капитал'!$H$72:$BV$72</definedName>
    <definedName name="кз_кп">'[15]Оборотный капитал'!$H$72:$BV$72</definedName>
    <definedName name="кк" localSheetId="15">#REF!</definedName>
    <definedName name="кк" localSheetId="4">#REF!</definedName>
    <definedName name="кк" localSheetId="1">#REF!</definedName>
    <definedName name="кк" localSheetId="2">#REF!</definedName>
    <definedName name="кк" localSheetId="3">#REF!</definedName>
    <definedName name="кк">#REF!</definedName>
    <definedName name="Клиент" localSheetId="15">[14]Предположения!$G$8</definedName>
    <definedName name="Клиент">[15]Предположения!$G$8</definedName>
    <definedName name="клиент1" localSheetId="15">[14]Предположения!$D$26</definedName>
    <definedName name="клиент1">[15]Предположения!$D$26</definedName>
    <definedName name="клиент2" localSheetId="15">[14]Предположения!$E$26</definedName>
    <definedName name="клиент2">[15]Предположения!$E$26</definedName>
    <definedName name="Коммерч_расход" localSheetId="15">[14]Админ_Коммерч_расходы!$H$12:$BV$12</definedName>
    <definedName name="Коммерч_расход">[15]Админ_Коммерч_расходы!$H$12:$BV$12</definedName>
    <definedName name="Конец_инвестиций">'[50]Предпосылки-ОП'!$H$6</definedName>
    <definedName name="Корректировка">[52]ПДДП!$F$3</definedName>
    <definedName name="КС_кредит" localSheetId="15">[14]Кредиты!$O$15:$BV$15</definedName>
    <definedName name="КС_кредит">[15]Кредиты!$O$15:$BV$15</definedName>
    <definedName name="курс_дол" localSheetId="15">[14]Предположения!$G$35</definedName>
    <definedName name="курс_дол">[15]Предположения!$G$35</definedName>
    <definedName name="л" localSheetId="4">#REF!</definedName>
    <definedName name="л" localSheetId="1">#REF!</definedName>
    <definedName name="л" localSheetId="2">#REF!</definedName>
    <definedName name="л" localSheetId="3">#REF!</definedName>
    <definedName name="л">#REF!</definedName>
    <definedName name="левередж" localSheetId="15">[14]Предположения!$H$192:$L$192</definedName>
    <definedName name="левередж">[15]Предположения!$H$192:$L$192</definedName>
    <definedName name="ллл" localSheetId="15">#REF!</definedName>
    <definedName name="ллл" localSheetId="4">#REF!</definedName>
    <definedName name="ллл" localSheetId="1">#REF!</definedName>
    <definedName name="ллл" localSheetId="2">#REF!</definedName>
    <definedName name="ллл" localSheetId="3">#REF!</definedName>
    <definedName name="ллл">#REF!</definedName>
    <definedName name="М1" localSheetId="15">[53]ПРОГНОЗ_1!#REF!</definedName>
    <definedName name="М1" localSheetId="4">[53]ПРОГНОЗ_1!#REF!</definedName>
    <definedName name="М1" localSheetId="1">[53]ПРОГНОЗ_1!#REF!</definedName>
    <definedName name="М1" localSheetId="3">[53]ПРОГНОЗ_1!#REF!</definedName>
    <definedName name="М1">[53]ПРОГНОЗ_1!#REF!</definedName>
    <definedName name="мес_12">'[10]2.4'!$C$37:$C$48</definedName>
    <definedName name="Мес_в_кв">'[50]Предпосылки-ОП'!$C$6</definedName>
    <definedName name="Месяцев_в_квартале">[54]Предпосылки!$C$19</definedName>
    <definedName name="модель" localSheetId="15">[14]Предположения!$G$9</definedName>
    <definedName name="модель">[15]Предположения!$G$9</definedName>
    <definedName name="Модель2" localSheetId="15">#REF!</definedName>
    <definedName name="Модель2" localSheetId="4">#REF!</definedName>
    <definedName name="Модель2" localSheetId="1">#REF!</definedName>
    <definedName name="Модель2" localSheetId="2">#REF!</definedName>
    <definedName name="Модель2" localSheetId="3">#REF!</definedName>
    <definedName name="Модель2">#REF!</definedName>
    <definedName name="Мониторинг1" localSheetId="15">'[55]Гр5(о)'!#REF!</definedName>
    <definedName name="Мониторинг1" localSheetId="4">'[56]Гр5(о)'!#REF!</definedName>
    <definedName name="Мониторинг1" localSheetId="1">'[56]Гр5(о)'!#REF!</definedName>
    <definedName name="Мониторинг1" localSheetId="3">'[56]Гр5(о)'!#REF!</definedName>
    <definedName name="Мониторинг1">'[56]Гр5(о)'!#REF!</definedName>
    <definedName name="наим_вал">'[10]2.5'!$I$180:$I$182</definedName>
    <definedName name="НаимЛП">'[10]1.1'!$D$28</definedName>
    <definedName name="нал_имущ_ДП" localSheetId="15">'[14]Оборотный капитал'!$H$38:$BV$38</definedName>
    <definedName name="нал_имущ_ДП">'[15]Оборотный капитал'!$H$38:$BV$38</definedName>
    <definedName name="Нал_имущ_КП" localSheetId="15">'[14]Оборотный капитал'!$H$39:$BV$39</definedName>
    <definedName name="Нал_имущ_КП">'[15]Оборотный капитал'!$H$39:$BV$39</definedName>
    <definedName name="нал_имущ_Начисл" localSheetId="15">'[14]Оборотный капитал'!$H$37:$BV$37</definedName>
    <definedName name="нал_имущ_Начисл">'[15]Оборотный капитал'!$H$37:$BV$37</definedName>
    <definedName name="Нал_приб_ДП" localSheetId="15">'[14]Оборотный капитал'!$H$44:$BV$44</definedName>
    <definedName name="Нал_приб_ДП">'[15]Оборотный капитал'!$H$44:$BV$44</definedName>
    <definedName name="Нал_приб_КП" localSheetId="15">'[14]Оборотный капитал'!$H$45:$BV$45</definedName>
    <definedName name="Нал_приб_КП">'[15]Оборотный капитал'!$H$45:$BV$45</definedName>
    <definedName name="налог" localSheetId="15" hidden="1">{"'КУЛАКОВ Ю.В.'!$A$1:$AP$78"}</definedName>
    <definedName name="налог" localSheetId="4" hidden="1">{"'КУЛАКОВ Ю.В.'!$A$1:$AP$78"}</definedName>
    <definedName name="налог" localSheetId="1" hidden="1">{"'КУЛАКОВ Ю.В.'!$A$1:$AP$78"}</definedName>
    <definedName name="налог" localSheetId="5" hidden="1">{"'КУЛАКОВ Ю.В.'!$A$1:$AP$78"}</definedName>
    <definedName name="налог" localSheetId="2" hidden="1">{"'КУЛАКОВ Ю.В.'!$A$1:$AP$78"}</definedName>
    <definedName name="налог" localSheetId="3" hidden="1">{"'КУЛАКОВ Ю.В.'!$A$1:$AP$78"}</definedName>
    <definedName name="налог" hidden="1">{"'КУЛАКОВ Ю.В.'!$A$1:$AP$78"}</definedName>
    <definedName name="налог_прибыль" localSheetId="15">[14]Предположения!$G$75</definedName>
    <definedName name="налог_прибыль">[15]Предположения!$G$75</definedName>
    <definedName name="нач_тек_деят">'[50]Предпосылки-ОП'!$I$4</definedName>
    <definedName name="Начало_инвестиций">'[50]Предпосылки-ОП'!$H$4</definedName>
    <definedName name="ндс" localSheetId="15">[14]Предположения!$G$76</definedName>
    <definedName name="ндс">[15]Предположения!$G$76</definedName>
    <definedName name="НДС_ДП" localSheetId="15">'[14]Оборотный капитал'!$H$32:$BV$32</definedName>
    <definedName name="НДС_ДП">'[15]Оборотный капитал'!$H$32:$BV$32</definedName>
    <definedName name="НДС_КП" localSheetId="15">'[14]Оборотный капитал'!$H$33:$BV$33</definedName>
    <definedName name="НДС_КП">'[15]Оборотный капитал'!$H$33:$BV$33</definedName>
    <definedName name="нн" localSheetId="15">#REF!</definedName>
    <definedName name="нн" localSheetId="4">#REF!</definedName>
    <definedName name="нн" localSheetId="1">#REF!</definedName>
    <definedName name="нн" localSheetId="2">#REF!</definedName>
    <definedName name="нн" localSheetId="3">#REF!</definedName>
    <definedName name="нн">#REF!</definedName>
    <definedName name="нов_прод_лимит">OFFSET('[30]2'!$F$291,0,0,'[30]2'!$H$297,1)</definedName>
    <definedName name="новые_ОФ_2003" localSheetId="15">[43]рабочий!$F$305:$W$327</definedName>
    <definedName name="новые_ОФ_2003">[47]рабочий!$F$305:$W$327</definedName>
    <definedName name="новые_ОФ_2004" localSheetId="15">[43]рабочий!$F$335:$W$357</definedName>
    <definedName name="новые_ОФ_2004">[47]рабочий!$F$335:$W$357</definedName>
    <definedName name="новые_ОФ_а_всего" localSheetId="15">[43]рабочий!$F$767:$V$789</definedName>
    <definedName name="новые_ОФ_а_всего">[47]рабочий!$F$767:$V$789</definedName>
    <definedName name="новые_ОФ_всего" localSheetId="15">[43]рабочий!$F$1331:$V$1353</definedName>
    <definedName name="новые_ОФ_всего">[47]рабочий!$F$1331:$V$1353</definedName>
    <definedName name="новые_ОФ_п_всего" localSheetId="15">[43]рабочий!$F$1293:$V$1315</definedName>
    <definedName name="новые_ОФ_п_всего">[47]рабочий!$F$1293:$V$1315</definedName>
    <definedName name="ном1" localSheetId="15">[14]Предположения!$D$28</definedName>
    <definedName name="ном1">[15]Предположения!$D$28</definedName>
    <definedName name="ном2" localSheetId="15">[14]Предположения!$E$28</definedName>
    <definedName name="ном2">[15]Предположения!$E$28</definedName>
    <definedName name="ном3" localSheetId="15">[14]Предположения!$F$28</definedName>
    <definedName name="ном3">[15]Предположения!$F$28</definedName>
    <definedName name="норма_1" localSheetId="15">[14]Предположения!$H$71</definedName>
    <definedName name="норма_1">[15]Предположения!$H$71</definedName>
    <definedName name="норма_2" localSheetId="15">[14]Предположения!$I$71</definedName>
    <definedName name="норма_2">[15]Предположения!$I$71</definedName>
    <definedName name="норма_3" localSheetId="15">[14]Предположения!$J$71</definedName>
    <definedName name="норма_3">[15]Предположения!$J$71</definedName>
    <definedName name="норма_4" localSheetId="15">[14]Предположения!$K$71</definedName>
    <definedName name="норма_4">[15]Предположения!$K$71</definedName>
    <definedName name="норма_5" localSheetId="15">[14]Предположения!$L$71</definedName>
    <definedName name="норма_5">[15]Предположения!$L$71</definedName>
    <definedName name="_xlnm.Print_Area" localSheetId="15">Template!$A$1:$L$137</definedName>
    <definedName name="Одинпример" localSheetId="4">#REF!</definedName>
    <definedName name="Одинпример" localSheetId="1">#REF!</definedName>
    <definedName name="Одинпример" localSheetId="2">#REF!</definedName>
    <definedName name="Одинпример" localSheetId="3">#REF!</definedName>
    <definedName name="Одинпример">#REF!</definedName>
    <definedName name="окраска_05" localSheetId="15">[43]окраска!$C$7:$Z$30</definedName>
    <definedName name="окраска_05">[47]окраска!$C$7:$Z$30</definedName>
    <definedName name="окраска_06" localSheetId="15">[43]окраска!$C$35:$Z$58</definedName>
    <definedName name="окраска_06">[47]окраска!$C$35:$Z$58</definedName>
    <definedName name="окраска_07" localSheetId="15">[43]окраска!$C$63:$Z$86</definedName>
    <definedName name="окраска_07">[47]окраска!$C$63:$Z$86</definedName>
    <definedName name="окраска_08" localSheetId="15">[43]окраска!$C$91:$Z$114</definedName>
    <definedName name="окраска_08">[47]окраска!$C$91:$Z$114</definedName>
    <definedName name="окраска_09" localSheetId="15">[43]окраска!$C$119:$Z$142</definedName>
    <definedName name="окраска_09">[47]окраска!$C$119:$Z$142</definedName>
    <definedName name="окраска_10" localSheetId="15">[43]окраска!$C$147:$Z$170</definedName>
    <definedName name="окраска_10">[47]окраска!$C$147:$Z$170</definedName>
    <definedName name="окраска_11" localSheetId="15">[43]окраска!$C$175:$Z$198</definedName>
    <definedName name="окраска_11">[47]окраска!$C$175:$Z$198</definedName>
    <definedName name="окраска_12" localSheetId="15">[43]окраска!$C$203:$Z$226</definedName>
    <definedName name="окраска_12">[47]окраска!$C$203:$Z$226</definedName>
    <definedName name="окраска_13" localSheetId="15">[43]окраска!$C$231:$Z$254</definedName>
    <definedName name="окраска_13">[47]окраска!$C$231:$Z$254</definedName>
    <definedName name="окраска_14" localSheetId="15">[43]окраска!$C$259:$Z$282</definedName>
    <definedName name="окраска_14">[47]окраска!$C$259:$Z$282</definedName>
    <definedName name="окраска_15" localSheetId="15">[43]окраска!$C$287:$Z$310</definedName>
    <definedName name="окраска_15">[47]окраска!$C$287:$Z$310</definedName>
    <definedName name="ооо" localSheetId="15">#REF!</definedName>
    <definedName name="ооо" localSheetId="4">#REF!</definedName>
    <definedName name="ооо" localSheetId="1">#REF!</definedName>
    <definedName name="ооо" localSheetId="2">#REF!</definedName>
    <definedName name="ооо" localSheetId="3">#REF!</definedName>
    <definedName name="ооо">#REF!</definedName>
    <definedName name="ор" localSheetId="15" hidden="1">{#N/A,#N/A,FALSE,"REC";#N/A,#N/A,FALSE,"ASSETS";#N/A,#N/A,FALSE,"LIABILITIES";#N/A,#N/A,FALSE,"P&amp;L";#N/A,#N/A,FALSE,"FUNDS";#N/A,#N/A,FALSE,"CASH";#N/A,#N/A,FALSE,"1,2";#N/A,#N/A,FALSE,"3";#N/A,#N/A,FALSE,"4";#N/A,#N/A,FALSE,"5,6,7";#N/A,#N/A,FALSE,"8,9"}</definedName>
    <definedName name="ор" localSheetId="4" hidden="1">{#N/A,#N/A,FALSE,"REC";#N/A,#N/A,FALSE,"ASSETS";#N/A,#N/A,FALSE,"LIABILITIES";#N/A,#N/A,FALSE,"P&amp;L";#N/A,#N/A,FALSE,"FUNDS";#N/A,#N/A,FALSE,"CASH";#N/A,#N/A,FALSE,"1,2";#N/A,#N/A,FALSE,"3";#N/A,#N/A,FALSE,"4";#N/A,#N/A,FALSE,"5,6,7";#N/A,#N/A,FALSE,"8,9"}</definedName>
    <definedName name="ор" localSheetId="1" hidden="1">{#N/A,#N/A,FALSE,"REC";#N/A,#N/A,FALSE,"ASSETS";#N/A,#N/A,FALSE,"LIABILITIES";#N/A,#N/A,FALSE,"P&amp;L";#N/A,#N/A,FALSE,"FUNDS";#N/A,#N/A,FALSE,"CASH";#N/A,#N/A,FALSE,"1,2";#N/A,#N/A,FALSE,"3";#N/A,#N/A,FALSE,"4";#N/A,#N/A,FALSE,"5,6,7";#N/A,#N/A,FALSE,"8,9"}</definedName>
    <definedName name="ор" localSheetId="5" hidden="1">{#N/A,#N/A,FALSE,"REC";#N/A,#N/A,FALSE,"ASSETS";#N/A,#N/A,FALSE,"LIABILITIES";#N/A,#N/A,FALSE,"P&amp;L";#N/A,#N/A,FALSE,"FUNDS";#N/A,#N/A,FALSE,"CASH";#N/A,#N/A,FALSE,"1,2";#N/A,#N/A,FALSE,"3";#N/A,#N/A,FALSE,"4";#N/A,#N/A,FALSE,"5,6,7";#N/A,#N/A,FALSE,"8,9"}</definedName>
    <definedName name="ор" localSheetId="2" hidden="1">{#N/A,#N/A,FALSE,"REC";#N/A,#N/A,FALSE,"ASSETS";#N/A,#N/A,FALSE,"LIABILITIES";#N/A,#N/A,FALSE,"P&amp;L";#N/A,#N/A,FALSE,"FUNDS";#N/A,#N/A,FALSE,"CASH";#N/A,#N/A,FALSE,"1,2";#N/A,#N/A,FALSE,"3";#N/A,#N/A,FALSE,"4";#N/A,#N/A,FALSE,"5,6,7";#N/A,#N/A,FALSE,"8,9"}</definedName>
    <definedName name="ор" localSheetId="3" hidden="1">{#N/A,#N/A,FALSE,"REC";#N/A,#N/A,FALSE,"ASSETS";#N/A,#N/A,FALSE,"LIABILITIES";#N/A,#N/A,FALSE,"P&amp;L";#N/A,#N/A,FALSE,"FUNDS";#N/A,#N/A,FALSE,"CASH";#N/A,#N/A,FALSE,"1,2";#N/A,#N/A,FALSE,"3";#N/A,#N/A,FALSE,"4";#N/A,#N/A,FALSE,"5,6,7";#N/A,#N/A,FALSE,"8,9"}</definedName>
    <definedName name="ор" hidden="1">{#N/A,#N/A,FALSE,"REC";#N/A,#N/A,FALSE,"ASSETS";#N/A,#N/A,FALSE,"LIABILITIES";#N/A,#N/A,FALSE,"P&amp;L";#N/A,#N/A,FALSE,"FUNDS";#N/A,#N/A,FALSE,"CASH";#N/A,#N/A,FALSE,"1,2";#N/A,#N/A,FALSE,"3";#N/A,#N/A,FALSE,"4";#N/A,#N/A,FALSE,"5,6,7";#N/A,#N/A,FALSE,"8,9"}</definedName>
    <definedName name="Отказ">'[10]7.6'!$B$567</definedName>
    <definedName name="Отрасли">[40]Параметры!$A$5:$A$16</definedName>
    <definedName name="ОФ_а_с_пц" localSheetId="15">[43]рабочий!$CI$121:$CY$143</definedName>
    <definedName name="ОФ_а_с_пц">[47]рабочий!$CI$121:$CY$143</definedName>
    <definedName name="оф_н_а_2003_пц" localSheetId="15">'[43]Текущие цены'!#REF!</definedName>
    <definedName name="оф_н_а_2003_пц" localSheetId="4">'[47]Текущие цены'!#REF!</definedName>
    <definedName name="оф_н_а_2003_пц" localSheetId="1">'[47]Текущие цены'!#REF!</definedName>
    <definedName name="оф_н_а_2003_пц" localSheetId="3">'[47]Текущие цены'!#REF!</definedName>
    <definedName name="оф_н_а_2003_пц">'[47]Текущие цены'!#REF!</definedName>
    <definedName name="оф_н_а_2004" localSheetId="15">'[43]Текущие цены'!#REF!</definedName>
    <definedName name="оф_н_а_2004" localSheetId="4">'[47]Текущие цены'!#REF!</definedName>
    <definedName name="оф_н_а_2004" localSheetId="1">'[47]Текущие цены'!#REF!</definedName>
    <definedName name="оф_н_а_2004" localSheetId="3">'[47]Текущие цены'!#REF!</definedName>
    <definedName name="оф_н_а_2004">'[47]Текущие цены'!#REF!</definedName>
    <definedName name="период" localSheetId="15">[14]Предположения!$G$18</definedName>
    <definedName name="период">[15]Предположения!$G$18</definedName>
    <definedName name="ПОКАЗАТЕЛИ_ДОЛГОСР.ПРОГНОЗА" localSheetId="15">'[57]2002(v2)'!#REF!</definedName>
    <definedName name="ПОКАЗАТЕЛИ_ДОЛГОСР.ПРОГНОЗА" localSheetId="4">'[58]2002(v2)'!#REF!</definedName>
    <definedName name="ПОКАЗАТЕЛИ_ДОЛГОСР.ПРОГНОЗА" localSheetId="1">'[58]2002(v2)'!#REF!</definedName>
    <definedName name="ПОКАЗАТЕЛИ_ДОЛГОСР.ПРОГНОЗА" localSheetId="3">'[58]2002(v2)'!#REF!</definedName>
    <definedName name="ПОКАЗАТЕЛИ_ДОЛГОСР.ПРОГНОЗА">'[58]2002(v2)'!#REF!</definedName>
    <definedName name="ПОТР._РЫНОКДП" localSheetId="15">'[2]1999'!#REF!</definedName>
    <definedName name="ПОТР._РЫНОКДП" localSheetId="4">'[3]1999'!#REF!</definedName>
    <definedName name="ПОТР._РЫНОКДП" localSheetId="1">'[3]1999'!#REF!</definedName>
    <definedName name="ПОТР._РЫНОКДП" localSheetId="3">'[3]1999'!#REF!</definedName>
    <definedName name="ПОТР._РЫНОКДП">'[3]1999'!#REF!</definedName>
    <definedName name="Потреб_вып_всего" localSheetId="15">'[43]Текущие цены'!#REF!</definedName>
    <definedName name="Потреб_вып_всего" localSheetId="4">'[47]Текущие цены'!#REF!</definedName>
    <definedName name="Потреб_вып_всего" localSheetId="1">'[47]Текущие цены'!#REF!</definedName>
    <definedName name="Потреб_вып_всего" localSheetId="3">'[47]Текущие цены'!#REF!</definedName>
    <definedName name="Потреб_вып_всего">'[47]Текущие цены'!#REF!</definedName>
    <definedName name="Потреб_вып_оф_н_цпг" localSheetId="15">'[43]Текущие цены'!#REF!</definedName>
    <definedName name="Потреб_вып_оф_н_цпг" localSheetId="4">'[47]Текущие цены'!#REF!</definedName>
    <definedName name="Потреб_вып_оф_н_цпг" localSheetId="1">'[47]Текущие цены'!#REF!</definedName>
    <definedName name="Потреб_вып_оф_н_цпг" localSheetId="3">'[47]Текущие цены'!#REF!</definedName>
    <definedName name="Потреб_вып_оф_н_цпг">'[47]Текущие цены'!#REF!</definedName>
    <definedName name="пп" localSheetId="15">#REF!</definedName>
    <definedName name="пп" localSheetId="4">#REF!</definedName>
    <definedName name="пп" localSheetId="1">#REF!</definedName>
    <definedName name="пп" localSheetId="2">#REF!</definedName>
    <definedName name="пп" localSheetId="3">#REF!</definedName>
    <definedName name="пп">#REF!</definedName>
    <definedName name="ппп" localSheetId="15">#REF!</definedName>
    <definedName name="ппп" localSheetId="4">#REF!</definedName>
    <definedName name="ппп" localSheetId="1">#REF!</definedName>
    <definedName name="ппп" localSheetId="2">#REF!</definedName>
    <definedName name="ппп" localSheetId="3">#REF!</definedName>
    <definedName name="ппп">#REF!</definedName>
    <definedName name="пппп" localSheetId="15">'[59]2002(v1)'!#REF!</definedName>
    <definedName name="пппп" localSheetId="4">'[60]2002(v1)'!#REF!</definedName>
    <definedName name="пппп" localSheetId="1">'[60]2002(v1)'!#REF!</definedName>
    <definedName name="пппп" localSheetId="3">'[60]2002(v1)'!#REF!</definedName>
    <definedName name="пппп">'[60]2002(v1)'!#REF!</definedName>
    <definedName name="правовая_форма" localSheetId="4">[40]Параметры!#REF!</definedName>
    <definedName name="правовая_форма" localSheetId="1">[40]Параметры!#REF!</definedName>
    <definedName name="правовая_форма" localSheetId="3">[40]Параметры!#REF!</definedName>
    <definedName name="правовая_форма">[40]Параметры!#REF!</definedName>
    <definedName name="приб">[61]Управление!$AE$20</definedName>
    <definedName name="прибвб2">[61]Управление!$AF$20</definedName>
    <definedName name="признак">'[62]общ затраты'!$J$4:$J$10</definedName>
    <definedName name="Прогноз_Вып_пц" localSheetId="15">[43]рабочий!$Y$240:$AP$262</definedName>
    <definedName name="Прогноз_Вып_пц">[47]рабочий!$Y$240:$AP$262</definedName>
    <definedName name="Прогноз_вып_цпг" localSheetId="15">'[43]Текущие цены'!#REF!</definedName>
    <definedName name="Прогноз_вып_цпг" localSheetId="4">'[47]Текущие цены'!#REF!</definedName>
    <definedName name="Прогноз_вып_цпг" localSheetId="1">'[47]Текущие цены'!#REF!</definedName>
    <definedName name="Прогноз_вып_цпг" localSheetId="3">'[47]Текущие цены'!#REF!</definedName>
    <definedName name="Прогноз_вып_цпг">'[47]Текущие цены'!#REF!</definedName>
    <definedName name="Прогноз97" localSheetId="15">[63]ПРОГНОЗ_1!#REF!</definedName>
    <definedName name="Прогноз97" localSheetId="4">[64]ПРОГНОЗ_1!#REF!</definedName>
    <definedName name="Прогноз97" localSheetId="1">[64]ПРОГНОЗ_1!#REF!</definedName>
    <definedName name="Прогноз97" localSheetId="3">[64]ПРОГНОЗ_1!#REF!</definedName>
    <definedName name="Прогноз97">[64]ПРОГНОЗ_1!#REF!</definedName>
    <definedName name="Программа" localSheetId="4">'[65]Продажи&gt;'!#REF!</definedName>
    <definedName name="Программа" localSheetId="1">'[65]Продажи&gt;'!#REF!</definedName>
    <definedName name="Программа" localSheetId="3">'[65]Продажи&gt;'!#REF!</definedName>
    <definedName name="Программа">'[65]Продажи&gt;'!#REF!</definedName>
    <definedName name="продукт1" localSheetId="15">[14]Предположения!$D$25</definedName>
    <definedName name="продукт1">[15]Предположения!$D$25</definedName>
    <definedName name="процент_расход" localSheetId="15">[14]Кредиты!$H$18:$BV$18</definedName>
    <definedName name="процент_расход">[15]Кредиты!$H$18:$BV$18</definedName>
    <definedName name="прочие_производ" localSheetId="15">'[14]Основная Деят'!$O$178:$BV$178</definedName>
    <definedName name="прочие_производ">'[15]Основная Деят'!$O$178:$BV$178</definedName>
    <definedName name="прочий_доход" localSheetId="15">'[14]Прочие дох_расх'!$H$10:$BV$10</definedName>
    <definedName name="прочий_доход">'[15]Прочие дох_расх'!$H$10:$BV$10</definedName>
    <definedName name="прочий_расход" localSheetId="15">'[14]Прочие дох_расх'!$H$21:$BV$21</definedName>
    <definedName name="прочий_расход">'[15]Прочие дох_расх'!$H$21:$BV$21</definedName>
    <definedName name="раб_дни" localSheetId="15">[14]Предположения!$G$36</definedName>
    <definedName name="раб_дни">[15]Предположения!$G$36</definedName>
    <definedName name="рейтинг">'[10]2.1'!$B$62:$B$88</definedName>
    <definedName name="рп" localSheetId="15" hidden="1">{#N/A,#N/A,FALSE,"REC";#N/A,#N/A,FALSE,"ASSETS";#N/A,#N/A,FALSE,"LIABILITIES";#N/A,#N/A,FALSE,"P&amp;L";#N/A,#N/A,FALSE,"FUNDS";#N/A,#N/A,FALSE,"CASH";#N/A,#N/A,FALSE,"1,2";#N/A,#N/A,FALSE,"3";#N/A,#N/A,FALSE,"4";#N/A,#N/A,FALSE,"5,6,7";#N/A,#N/A,FALSE,"8,9"}</definedName>
    <definedName name="рп" localSheetId="4" hidden="1">{#N/A,#N/A,FALSE,"REC";#N/A,#N/A,FALSE,"ASSETS";#N/A,#N/A,FALSE,"LIABILITIES";#N/A,#N/A,FALSE,"P&amp;L";#N/A,#N/A,FALSE,"FUNDS";#N/A,#N/A,FALSE,"CASH";#N/A,#N/A,FALSE,"1,2";#N/A,#N/A,FALSE,"3";#N/A,#N/A,FALSE,"4";#N/A,#N/A,FALSE,"5,6,7";#N/A,#N/A,FALSE,"8,9"}</definedName>
    <definedName name="рп" localSheetId="1" hidden="1">{#N/A,#N/A,FALSE,"REC";#N/A,#N/A,FALSE,"ASSETS";#N/A,#N/A,FALSE,"LIABILITIES";#N/A,#N/A,FALSE,"P&amp;L";#N/A,#N/A,FALSE,"FUNDS";#N/A,#N/A,FALSE,"CASH";#N/A,#N/A,FALSE,"1,2";#N/A,#N/A,FALSE,"3";#N/A,#N/A,FALSE,"4";#N/A,#N/A,FALSE,"5,6,7";#N/A,#N/A,FALSE,"8,9"}</definedName>
    <definedName name="рп" localSheetId="5" hidden="1">{#N/A,#N/A,FALSE,"REC";#N/A,#N/A,FALSE,"ASSETS";#N/A,#N/A,FALSE,"LIABILITIES";#N/A,#N/A,FALSE,"P&amp;L";#N/A,#N/A,FALSE,"FUNDS";#N/A,#N/A,FALSE,"CASH";#N/A,#N/A,FALSE,"1,2";#N/A,#N/A,FALSE,"3";#N/A,#N/A,FALSE,"4";#N/A,#N/A,FALSE,"5,6,7";#N/A,#N/A,FALSE,"8,9"}</definedName>
    <definedName name="рп" localSheetId="2" hidden="1">{#N/A,#N/A,FALSE,"REC";#N/A,#N/A,FALSE,"ASSETS";#N/A,#N/A,FALSE,"LIABILITIES";#N/A,#N/A,FALSE,"P&amp;L";#N/A,#N/A,FALSE,"FUNDS";#N/A,#N/A,FALSE,"CASH";#N/A,#N/A,FALSE,"1,2";#N/A,#N/A,FALSE,"3";#N/A,#N/A,FALSE,"4";#N/A,#N/A,FALSE,"5,6,7";#N/A,#N/A,FALSE,"8,9"}</definedName>
    <definedName name="рп" localSheetId="3" hidden="1">{#N/A,#N/A,FALSE,"REC";#N/A,#N/A,FALSE,"ASSETS";#N/A,#N/A,FALSE,"LIABILITIES";#N/A,#N/A,FALSE,"P&amp;L";#N/A,#N/A,FALSE,"FUNDS";#N/A,#N/A,FALSE,"CASH";#N/A,#N/A,FALSE,"1,2";#N/A,#N/A,FALSE,"3";#N/A,#N/A,FALSE,"4";#N/A,#N/A,FALSE,"5,6,7";#N/A,#N/A,FALSE,"8,9"}</definedName>
    <definedName name="рп" hidden="1">{#N/A,#N/A,FALSE,"REC";#N/A,#N/A,FALSE,"ASSETS";#N/A,#N/A,FALSE,"LIABILITIES";#N/A,#N/A,FALSE,"P&amp;L";#N/A,#N/A,FALSE,"FUNDS";#N/A,#N/A,FALSE,"CASH";#N/A,#N/A,FALSE,"1,2";#N/A,#N/A,FALSE,"3";#N/A,#N/A,FALSE,"4";#N/A,#N/A,FALSE,"5,6,7";#N/A,#N/A,FALSE,"8,9"}</definedName>
    <definedName name="садлподчлпрдрл">'[66]ОС и НМА'!$AI$32:$BV$32</definedName>
    <definedName name="сдвиг" localSheetId="15">[14]Предположения!$J$186</definedName>
    <definedName name="сдвиг">[15]Предположения!$J$186</definedName>
    <definedName name="сдвиг2" localSheetId="15">[14]Предположения!$J$195</definedName>
    <definedName name="сдвиг2">[15]Предположения!$J$195</definedName>
    <definedName name="Согласие">'[10]7.6'!$B$566:$B$567</definedName>
    <definedName name="список_продуктов">'[10]2.5'!$C$203:$C$255</definedName>
    <definedName name="средн_удор_conveyer">'[10]Исходные данные'!$D$79</definedName>
    <definedName name="срок_аморт_бизнес" localSheetId="15">[14]Предположения!$E$151</definedName>
    <definedName name="срок_аморт_бизнес">[15]Предположения!$E$151</definedName>
    <definedName name="срок_аморт_упр" localSheetId="15">[14]Предположения!$E$164</definedName>
    <definedName name="срок_аморт_упр">[15]Предположения!$E$164</definedName>
    <definedName name="срок_кредит" localSheetId="15">[14]Предположения!$H$186</definedName>
    <definedName name="срок_кредит">[15]Предположения!$H$186</definedName>
    <definedName name="ставка_дисконтирования" localSheetId="4">[49]параметры!#REF!</definedName>
    <definedName name="ставка_дисконтирования" localSheetId="1">[49]параметры!#REF!</definedName>
    <definedName name="ставка_дисконтирования" localSheetId="3">[49]параметры!#REF!</definedName>
    <definedName name="ставка_дисконтирования">[49]параметры!#REF!</definedName>
    <definedName name="ставка_кредит" localSheetId="15">[14]Предположения!$I$186</definedName>
    <definedName name="ставка_кредит">[15]Предположения!$I$186</definedName>
    <definedName name="ставка_кредита" localSheetId="4">[49]параметры!#REF!</definedName>
    <definedName name="ставка_кредита" localSheetId="1">[49]параметры!#REF!</definedName>
    <definedName name="ставка_кредита" localSheetId="3">[49]параметры!#REF!</definedName>
    <definedName name="ставка_кредита">[49]параметры!#REF!</definedName>
    <definedName name="ставка_НДС">'[49](ТЕК)_Исходные данные'!$C$23</definedName>
    <definedName name="ставка_ни">[49]параметры!$C$32</definedName>
    <definedName name="ставка_нп_рб">[49]параметры!$C$31</definedName>
    <definedName name="ставка_нп_фб">[49]параметры!$C$30</definedName>
    <definedName name="ставка_пз_нс">[49]параметры!$C$35</definedName>
    <definedName name="ставка_ПФ">'[49](ТЕК)_Исходные данные'!$C$22</definedName>
    <definedName name="ставка_ФОМС">'[49](ТЕК)_Исходные данные'!$C$20</definedName>
    <definedName name="ставка_ФСС">'[49](ТЕК)_Исходные данные'!$C$21</definedName>
    <definedName name="старт" localSheetId="15">[14]Предположения!$G$33</definedName>
    <definedName name="старт">[15]Предположения!$G$33</definedName>
    <definedName name="суда">[42]!суда</definedName>
    <definedName name="Счет_год" localSheetId="15">[14]Предположения!$B$16:$BV$16</definedName>
    <definedName name="Счет_год">[15]Предположения!$B$16:$BV$16</definedName>
    <definedName name="Счет_мес" localSheetId="15">[14]Предположения!$B$14:$BV$14</definedName>
    <definedName name="Счет_мес">[15]Предположения!$B$14:$BV$14</definedName>
    <definedName name="сырье" localSheetId="15">'[14]Основная Деят'!$O$165:$BV$165</definedName>
    <definedName name="сырье">'[15]Основная Деят'!$O$165:$BV$165</definedName>
    <definedName name="ТЗ_дни" localSheetId="15">[14]Предположения!$G$310</definedName>
    <definedName name="ТЗ_дни">[15]Предположения!$G$310</definedName>
    <definedName name="тз_КП" localSheetId="15">'[14]Оборотный капитал'!$H$68:$BV$68</definedName>
    <definedName name="тз_КП">'[15]Оборотный капитал'!$H$68:$BV$68</definedName>
    <definedName name="тн" localSheetId="15">[67]доходы!#REF!</definedName>
    <definedName name="тн" localSheetId="4">[67]доходы!#REF!</definedName>
    <definedName name="тн" localSheetId="1">[67]доходы!#REF!</definedName>
    <definedName name="тн" localSheetId="3">[67]доходы!#REF!</definedName>
    <definedName name="тн">[67]доходы!#REF!</definedName>
    <definedName name="тн2" localSheetId="15">[67]доходы!#REF!</definedName>
    <definedName name="тн2" localSheetId="4">[67]доходы!#REF!</definedName>
    <definedName name="тн2" localSheetId="1">[67]доходы!#REF!</definedName>
    <definedName name="тн2" localSheetId="3">[67]доходы!#REF!</definedName>
    <definedName name="тн2">[67]доходы!#REF!</definedName>
    <definedName name="торг.нац." localSheetId="15">[67]доходы!#REF!</definedName>
    <definedName name="торг.нац." localSheetId="4">[67]доходы!#REF!</definedName>
    <definedName name="торг.нац." localSheetId="1">[67]доходы!#REF!</definedName>
    <definedName name="торг.нац." localSheetId="3">[67]доходы!#REF!</definedName>
    <definedName name="торг.нац.">[67]доходы!#REF!</definedName>
    <definedName name="Трансп_нал_КП" localSheetId="15">'[14]Оборотный капитал'!$H$51:$BV$51</definedName>
    <definedName name="Трансп_нал_КП">'[15]Оборотный капитал'!$H$51:$BV$51</definedName>
    <definedName name="ттт" localSheetId="15">#REF!</definedName>
    <definedName name="ттт" localSheetId="4">#REF!</definedName>
    <definedName name="ттт" localSheetId="1">#REF!</definedName>
    <definedName name="ттт" localSheetId="2">#REF!</definedName>
    <definedName name="ттт" localSheetId="3">#REF!</definedName>
    <definedName name="ттт">#REF!</definedName>
    <definedName name="устав_капитал" localSheetId="15">[14]Предположения!$G$172</definedName>
    <definedName name="устав_капитал">[15]Предположения!$G$172</definedName>
    <definedName name="ФИО_КА">'[10]2.1'!$E$20</definedName>
    <definedName name="ФИО_КМ">'[10]1.1'!$D$12</definedName>
    <definedName name="фо_а_н_пц" localSheetId="15">[43]рабочий!$AR$240:$BI$263</definedName>
    <definedName name="фо_а_н_пц">[47]рабочий!$AR$240:$BI$263</definedName>
    <definedName name="фо_а_с_пц" localSheetId="15">[43]рабочий!$AS$202:$BI$224</definedName>
    <definedName name="фо_а_с_пц">[47]рабочий!$AS$202:$BI$224</definedName>
    <definedName name="фо_н_03" localSheetId="15">[43]рабочий!$X$305:$X$327</definedName>
    <definedName name="фо_н_03">[47]рабочий!$X$305:$X$327</definedName>
    <definedName name="фо_н_04" localSheetId="15">[43]рабочий!$X$335:$X$357</definedName>
    <definedName name="фо_н_04">[47]рабочий!$X$335:$X$357</definedName>
    <definedName name="фф" localSheetId="15">'[68]Гр5(о)'!#REF!</definedName>
    <definedName name="фф" localSheetId="4">'[68]Гр5(о)'!#REF!</definedName>
    <definedName name="фф" localSheetId="1">'[68]Гр5(о)'!#REF!</definedName>
    <definedName name="фф" localSheetId="3">'[68]Гр5(о)'!#REF!</definedName>
    <definedName name="фф">'[68]Гр5(о)'!#REF!</definedName>
    <definedName name="ффф" localSheetId="15">#REF!</definedName>
    <definedName name="ффф" localSheetId="4">#REF!</definedName>
    <definedName name="ффф" localSheetId="1">#REF!</definedName>
    <definedName name="ффф" localSheetId="2">#REF!</definedName>
    <definedName name="ффф" localSheetId="3">#REF!</definedName>
    <definedName name="ффф">#REF!</definedName>
    <definedName name="хх" localSheetId="15">#REF!</definedName>
    <definedName name="хх" localSheetId="4">#REF!</definedName>
    <definedName name="хх" localSheetId="1">#REF!</definedName>
    <definedName name="хх" localSheetId="2">#REF!</definedName>
    <definedName name="хх" localSheetId="3">#REF!</definedName>
    <definedName name="хх">#REF!</definedName>
    <definedName name="Цели">[40]Параметры!$A$19:$A$22</definedName>
    <definedName name="цена_кап" localSheetId="15">[14]Предположения!$G$63</definedName>
    <definedName name="цена_кап">[15]Предположения!$G$63</definedName>
    <definedName name="цц" localSheetId="15">#REF!</definedName>
    <definedName name="цц" localSheetId="4">#REF!</definedName>
    <definedName name="цц" localSheetId="1">#REF!</definedName>
    <definedName name="цц" localSheetId="2">#REF!</definedName>
    <definedName name="цц" localSheetId="3">#REF!</definedName>
    <definedName name="цц">#REF!</definedName>
    <definedName name="шш" localSheetId="15">#REF!</definedName>
    <definedName name="шш" localSheetId="4">#REF!</definedName>
    <definedName name="шш" localSheetId="1">#REF!</definedName>
    <definedName name="шш" localSheetId="2">#REF!</definedName>
    <definedName name="шш" localSheetId="3">#REF!</definedName>
    <definedName name="шш">#REF!</definedName>
    <definedName name="щш" localSheetId="15" hidden="1">{#N/A,#N/A,FALSE,"REC";#N/A,#N/A,FALSE,"ASSETS";#N/A,#N/A,FALSE,"LIABILITIES";#N/A,#N/A,FALSE,"P&amp;L";#N/A,#N/A,FALSE,"FUNDS";#N/A,#N/A,FALSE,"CASH";#N/A,#N/A,FALSE,"1,2";#N/A,#N/A,FALSE,"3";#N/A,#N/A,FALSE,"4";#N/A,#N/A,FALSE,"5,6,7";#N/A,#N/A,FALSE,"8,9"}</definedName>
    <definedName name="щш" localSheetId="4" hidden="1">{#N/A,#N/A,FALSE,"REC";#N/A,#N/A,FALSE,"ASSETS";#N/A,#N/A,FALSE,"LIABILITIES";#N/A,#N/A,FALSE,"P&amp;L";#N/A,#N/A,FALSE,"FUNDS";#N/A,#N/A,FALSE,"CASH";#N/A,#N/A,FALSE,"1,2";#N/A,#N/A,FALSE,"3";#N/A,#N/A,FALSE,"4";#N/A,#N/A,FALSE,"5,6,7";#N/A,#N/A,FALSE,"8,9"}</definedName>
    <definedName name="щш" localSheetId="1" hidden="1">{#N/A,#N/A,FALSE,"REC";#N/A,#N/A,FALSE,"ASSETS";#N/A,#N/A,FALSE,"LIABILITIES";#N/A,#N/A,FALSE,"P&amp;L";#N/A,#N/A,FALSE,"FUNDS";#N/A,#N/A,FALSE,"CASH";#N/A,#N/A,FALSE,"1,2";#N/A,#N/A,FALSE,"3";#N/A,#N/A,FALSE,"4";#N/A,#N/A,FALSE,"5,6,7";#N/A,#N/A,FALSE,"8,9"}</definedName>
    <definedName name="щш" localSheetId="5" hidden="1">{#N/A,#N/A,FALSE,"REC";#N/A,#N/A,FALSE,"ASSETS";#N/A,#N/A,FALSE,"LIABILITIES";#N/A,#N/A,FALSE,"P&amp;L";#N/A,#N/A,FALSE,"FUNDS";#N/A,#N/A,FALSE,"CASH";#N/A,#N/A,FALSE,"1,2";#N/A,#N/A,FALSE,"3";#N/A,#N/A,FALSE,"4";#N/A,#N/A,FALSE,"5,6,7";#N/A,#N/A,FALSE,"8,9"}</definedName>
    <definedName name="щш" localSheetId="2" hidden="1">{#N/A,#N/A,FALSE,"REC";#N/A,#N/A,FALSE,"ASSETS";#N/A,#N/A,FALSE,"LIABILITIES";#N/A,#N/A,FALSE,"P&amp;L";#N/A,#N/A,FALSE,"FUNDS";#N/A,#N/A,FALSE,"CASH";#N/A,#N/A,FALSE,"1,2";#N/A,#N/A,FALSE,"3";#N/A,#N/A,FALSE,"4";#N/A,#N/A,FALSE,"5,6,7";#N/A,#N/A,FALSE,"8,9"}</definedName>
    <definedName name="щш" localSheetId="3" hidden="1">{#N/A,#N/A,FALSE,"REC";#N/A,#N/A,FALSE,"ASSETS";#N/A,#N/A,FALSE,"LIABILITIES";#N/A,#N/A,FALSE,"P&amp;L";#N/A,#N/A,FALSE,"FUNDS";#N/A,#N/A,FALSE,"CASH";#N/A,#N/A,FALSE,"1,2";#N/A,#N/A,FALSE,"3";#N/A,#N/A,FALSE,"4";#N/A,#N/A,FALSE,"5,6,7";#N/A,#N/A,FALSE,"8,9"}</definedName>
    <definedName name="щш" hidden="1">{#N/A,#N/A,FALSE,"REC";#N/A,#N/A,FALSE,"ASSETS";#N/A,#N/A,FALSE,"LIABILITIES";#N/A,#N/A,FALSE,"P&amp;L";#N/A,#N/A,FALSE,"FUNDS";#N/A,#N/A,FALSE,"CASH";#N/A,#N/A,FALSE,"1,2";#N/A,#N/A,FALSE,"3";#N/A,#N/A,FALSE,"4";#N/A,#N/A,FALSE,"5,6,7";#N/A,#N/A,FALSE,"8,9"}</definedName>
    <definedName name="щшг" localSheetId="15" hidden="1">{#N/A,#N/A,FALSE,"REC";#N/A,#N/A,FALSE,"ASSETS";#N/A,#N/A,FALSE,"LIABILITIES";#N/A,#N/A,FALSE,"P&amp;L";#N/A,#N/A,FALSE,"FUNDS";#N/A,#N/A,FALSE,"CASH";#N/A,#N/A,FALSE,"1,2";#N/A,#N/A,FALSE,"3";#N/A,#N/A,FALSE,"4";#N/A,#N/A,FALSE,"5,6,7";#N/A,#N/A,FALSE,"8,9"}</definedName>
    <definedName name="щшг" localSheetId="4" hidden="1">{#N/A,#N/A,FALSE,"REC";#N/A,#N/A,FALSE,"ASSETS";#N/A,#N/A,FALSE,"LIABILITIES";#N/A,#N/A,FALSE,"P&amp;L";#N/A,#N/A,FALSE,"FUNDS";#N/A,#N/A,FALSE,"CASH";#N/A,#N/A,FALSE,"1,2";#N/A,#N/A,FALSE,"3";#N/A,#N/A,FALSE,"4";#N/A,#N/A,FALSE,"5,6,7";#N/A,#N/A,FALSE,"8,9"}</definedName>
    <definedName name="щшг" localSheetId="1" hidden="1">{#N/A,#N/A,FALSE,"REC";#N/A,#N/A,FALSE,"ASSETS";#N/A,#N/A,FALSE,"LIABILITIES";#N/A,#N/A,FALSE,"P&amp;L";#N/A,#N/A,FALSE,"FUNDS";#N/A,#N/A,FALSE,"CASH";#N/A,#N/A,FALSE,"1,2";#N/A,#N/A,FALSE,"3";#N/A,#N/A,FALSE,"4";#N/A,#N/A,FALSE,"5,6,7";#N/A,#N/A,FALSE,"8,9"}</definedName>
    <definedName name="щшг" localSheetId="5" hidden="1">{#N/A,#N/A,FALSE,"REC";#N/A,#N/A,FALSE,"ASSETS";#N/A,#N/A,FALSE,"LIABILITIES";#N/A,#N/A,FALSE,"P&amp;L";#N/A,#N/A,FALSE,"FUNDS";#N/A,#N/A,FALSE,"CASH";#N/A,#N/A,FALSE,"1,2";#N/A,#N/A,FALSE,"3";#N/A,#N/A,FALSE,"4";#N/A,#N/A,FALSE,"5,6,7";#N/A,#N/A,FALSE,"8,9"}</definedName>
    <definedName name="щшг" localSheetId="2" hidden="1">{#N/A,#N/A,FALSE,"REC";#N/A,#N/A,FALSE,"ASSETS";#N/A,#N/A,FALSE,"LIABILITIES";#N/A,#N/A,FALSE,"P&amp;L";#N/A,#N/A,FALSE,"FUNDS";#N/A,#N/A,FALSE,"CASH";#N/A,#N/A,FALSE,"1,2";#N/A,#N/A,FALSE,"3";#N/A,#N/A,FALSE,"4";#N/A,#N/A,FALSE,"5,6,7";#N/A,#N/A,FALSE,"8,9"}</definedName>
    <definedName name="щшг" localSheetId="3" hidden="1">{#N/A,#N/A,FALSE,"REC";#N/A,#N/A,FALSE,"ASSETS";#N/A,#N/A,FALSE,"LIABILITIES";#N/A,#N/A,FALSE,"P&amp;L";#N/A,#N/A,FALSE,"FUNDS";#N/A,#N/A,FALSE,"CASH";#N/A,#N/A,FALSE,"1,2";#N/A,#N/A,FALSE,"3";#N/A,#N/A,FALSE,"4";#N/A,#N/A,FALSE,"5,6,7";#N/A,#N/A,FALSE,"8,9"}</definedName>
    <definedName name="щшг" hidden="1">{#N/A,#N/A,FALSE,"REC";#N/A,#N/A,FALSE,"ASSETS";#N/A,#N/A,FALSE,"LIABILITIES";#N/A,#N/A,FALSE,"P&amp;L";#N/A,#N/A,FALSE,"FUNDS";#N/A,#N/A,FALSE,"CASH";#N/A,#N/A,FALSE,"1,2";#N/A,#N/A,FALSE,"3";#N/A,#N/A,FALSE,"4";#N/A,#N/A,FALSE,"5,6,7";#N/A,#N/A,FALSE,"8,9"}</definedName>
    <definedName name="щщ" localSheetId="15">#REF!</definedName>
    <definedName name="щщ" localSheetId="4">#REF!</definedName>
    <definedName name="щщ" localSheetId="1">#REF!</definedName>
    <definedName name="щщ" localSheetId="2">#REF!</definedName>
    <definedName name="щщ" localSheetId="3">#REF!</definedName>
    <definedName name="щщ">#REF!</definedName>
    <definedName name="ыиэщтлэзфвпя">'[66]ОС и НМА'!$AI$39:$BV$39</definedName>
    <definedName name="ыяпр">[42]!ыяпр</definedName>
    <definedName name="ььь" localSheetId="15">#REF!</definedName>
    <definedName name="ььь" localSheetId="4">#REF!</definedName>
    <definedName name="ььь" localSheetId="1">#REF!</definedName>
    <definedName name="ььь" localSheetId="2">#REF!</definedName>
    <definedName name="ььь" localSheetId="3">#REF!</definedName>
    <definedName name="ььь">#REF!</definedName>
    <definedName name="э" localSheetId="15">#REF!</definedName>
    <definedName name="э" localSheetId="4">#REF!</definedName>
    <definedName name="э" localSheetId="1">#REF!</definedName>
    <definedName name="э" localSheetId="2">#REF!</definedName>
    <definedName name="э" localSheetId="3">#REF!</definedName>
    <definedName name="э">#REF!</definedName>
    <definedName name="эл_эн" localSheetId="15">[14]Предположения!#REF!</definedName>
    <definedName name="эл_эн" localSheetId="4">[15]Предположения!#REF!</definedName>
    <definedName name="эл_эн" localSheetId="1">[15]Предположения!#REF!</definedName>
    <definedName name="эл_эн" localSheetId="3">[15]Предположения!#REF!</definedName>
    <definedName name="эл_эн">[15]Предположения!#REF!</definedName>
    <definedName name="юююю" localSheetId="15">#REF!</definedName>
    <definedName name="юююю" localSheetId="4">#REF!</definedName>
    <definedName name="юююю" localSheetId="1">#REF!</definedName>
    <definedName name="юююю" localSheetId="2">#REF!</definedName>
    <definedName name="юююю" localSheetId="3">#REF!</definedName>
    <definedName name="юююю">#REF!</definedName>
    <definedName name="яывахзмл\л">'[66]ОС и НМА'!$AI$46:$BV$46</definedName>
  </definedNames>
  <calcPr calcId="181029" calcMode="autoNoTable"/>
</workbook>
</file>

<file path=xl/calcChain.xml><?xml version="1.0" encoding="utf-8"?>
<calcChain xmlns="http://schemas.openxmlformats.org/spreadsheetml/2006/main">
  <c r="N20" i="37" l="1"/>
  <c r="N21" i="37"/>
  <c r="N22" i="37"/>
  <c r="N23" i="37"/>
  <c r="M24" i="37"/>
  <c r="N24" i="37"/>
  <c r="M25" i="37"/>
  <c r="N25" i="37"/>
  <c r="M26" i="37"/>
  <c r="N26" i="37"/>
  <c r="M27" i="37"/>
  <c r="N27" i="37"/>
  <c r="M28" i="37"/>
  <c r="N28" i="37"/>
  <c r="M29" i="37"/>
  <c r="N29" i="37"/>
  <c r="M30" i="37"/>
  <c r="N30" i="37"/>
  <c r="M31" i="37"/>
  <c r="N31" i="37"/>
  <c r="M32" i="37"/>
  <c r="N32" i="37"/>
  <c r="M33" i="37"/>
  <c r="N33" i="37"/>
  <c r="M34" i="37"/>
  <c r="N34" i="37"/>
  <c r="M35" i="37"/>
  <c r="N35" i="37"/>
  <c r="M36" i="37"/>
  <c r="N36" i="37"/>
  <c r="M37" i="37"/>
  <c r="N37" i="37"/>
  <c r="M38" i="37"/>
  <c r="N38" i="37"/>
  <c r="M39" i="37"/>
  <c r="N39" i="37"/>
  <c r="M40" i="37"/>
  <c r="N40" i="37"/>
  <c r="M41" i="37"/>
  <c r="N41" i="37"/>
  <c r="M42" i="37"/>
  <c r="N42" i="37"/>
  <c r="M43" i="37"/>
  <c r="N43" i="37"/>
  <c r="M44" i="37"/>
  <c r="N44" i="37"/>
  <c r="M45" i="37"/>
  <c r="N45" i="37"/>
  <c r="M46" i="37"/>
  <c r="N46" i="37"/>
  <c r="M47" i="37"/>
  <c r="N47" i="37"/>
  <c r="M48" i="37"/>
  <c r="N48" i="37"/>
  <c r="M49" i="37"/>
  <c r="N49" i="37"/>
  <c r="M50" i="37"/>
  <c r="N50" i="37"/>
  <c r="M51" i="37"/>
  <c r="N51" i="37"/>
  <c r="M52" i="37"/>
  <c r="N52" i="37"/>
  <c r="M53" i="37"/>
  <c r="N53" i="37"/>
  <c r="M54" i="37"/>
  <c r="N54" i="37"/>
  <c r="M55" i="37"/>
  <c r="N55" i="37"/>
  <c r="M56" i="37"/>
  <c r="N56" i="37"/>
  <c r="M57" i="37"/>
  <c r="N57" i="37"/>
  <c r="M58" i="37"/>
  <c r="N58" i="37"/>
  <c r="M59" i="37"/>
  <c r="N59" i="37"/>
  <c r="M60" i="37"/>
  <c r="N60" i="37"/>
  <c r="M61" i="37"/>
  <c r="N61" i="37"/>
  <c r="M62" i="37"/>
  <c r="N62" i="37"/>
  <c r="M63" i="37"/>
  <c r="N63" i="37"/>
  <c r="M64" i="37"/>
  <c r="N64" i="37"/>
  <c r="M65" i="37"/>
  <c r="N65" i="37"/>
  <c r="M66" i="37"/>
  <c r="N66" i="37"/>
  <c r="M67" i="37"/>
  <c r="N67" i="37"/>
  <c r="M68" i="37"/>
  <c r="N68" i="37"/>
  <c r="M69" i="37"/>
  <c r="N69" i="37"/>
  <c r="M70" i="37"/>
  <c r="N70" i="37"/>
  <c r="M71" i="37"/>
  <c r="N71" i="37"/>
  <c r="M72" i="37"/>
  <c r="N72" i="37"/>
  <c r="M73" i="37"/>
  <c r="N73" i="37"/>
  <c r="M74" i="37"/>
  <c r="N74" i="37"/>
  <c r="M75" i="37"/>
  <c r="N75" i="37"/>
  <c r="M76" i="37"/>
  <c r="N76" i="37"/>
  <c r="M77" i="37"/>
  <c r="N77" i="37"/>
  <c r="M78" i="37"/>
  <c r="N78" i="37"/>
  <c r="M79" i="37"/>
  <c r="N79" i="37"/>
  <c r="M80" i="37"/>
  <c r="N80" i="37"/>
  <c r="M81" i="37"/>
  <c r="N81" i="37"/>
  <c r="M82" i="37"/>
  <c r="N82" i="37"/>
  <c r="M83" i="37"/>
  <c r="N83" i="37"/>
  <c r="M84" i="37"/>
  <c r="N84" i="37"/>
  <c r="M85" i="37"/>
  <c r="N85" i="37"/>
  <c r="M86" i="37"/>
  <c r="N86" i="37"/>
  <c r="M87" i="37"/>
  <c r="N87" i="37"/>
  <c r="M88" i="37"/>
  <c r="N88" i="37"/>
  <c r="M89" i="37"/>
  <c r="N89" i="37"/>
  <c r="M90" i="37"/>
  <c r="N90" i="37"/>
  <c r="M91" i="37"/>
  <c r="N91" i="37"/>
  <c r="M92" i="37"/>
  <c r="N92" i="37"/>
  <c r="M93" i="37"/>
  <c r="N93" i="37"/>
  <c r="M94" i="37"/>
  <c r="N94" i="37"/>
  <c r="M95" i="37"/>
  <c r="N95" i="37"/>
  <c r="M96" i="37"/>
  <c r="N96" i="37"/>
  <c r="M97" i="37"/>
  <c r="N97" i="37"/>
  <c r="M98" i="37"/>
  <c r="N98" i="37"/>
  <c r="M99" i="37"/>
  <c r="N99" i="37"/>
  <c r="M100" i="37"/>
  <c r="N100" i="37"/>
  <c r="M101" i="37"/>
  <c r="N101" i="37"/>
  <c r="M102" i="37"/>
  <c r="N102" i="37"/>
  <c r="M103" i="37"/>
  <c r="N103" i="37"/>
  <c r="M104" i="37"/>
  <c r="N104" i="37"/>
  <c r="M105" i="37"/>
  <c r="N105" i="37"/>
  <c r="M106" i="37"/>
  <c r="N106" i="37"/>
  <c r="M107" i="37"/>
  <c r="N107" i="37"/>
  <c r="M108" i="37"/>
  <c r="N108" i="37"/>
  <c r="M109" i="37"/>
  <c r="N109" i="37"/>
  <c r="M110" i="37"/>
  <c r="N110" i="37"/>
  <c r="M111" i="37"/>
  <c r="N111" i="37"/>
  <c r="M112" i="37"/>
  <c r="N112" i="37"/>
  <c r="M113" i="37"/>
  <c r="N113" i="37"/>
  <c r="M114" i="37"/>
  <c r="N114" i="37"/>
  <c r="M115" i="37"/>
  <c r="N115" i="37"/>
  <c r="M116" i="37"/>
  <c r="N116" i="37"/>
  <c r="M117" i="37"/>
  <c r="N117" i="37"/>
  <c r="M118" i="37"/>
  <c r="N118" i="37"/>
  <c r="M119" i="37"/>
  <c r="N119" i="37"/>
  <c r="M120" i="37"/>
  <c r="N120" i="37"/>
  <c r="M121" i="37"/>
  <c r="N121" i="37"/>
  <c r="M122" i="37"/>
  <c r="N122" i="37"/>
  <c r="M123" i="37"/>
  <c r="N123" i="37"/>
  <c r="M124" i="37"/>
  <c r="N124" i="37"/>
  <c r="M125" i="37"/>
  <c r="N125" i="37"/>
  <c r="M126" i="37"/>
  <c r="N126" i="37"/>
  <c r="M127" i="37"/>
  <c r="N127" i="37"/>
  <c r="M128" i="37"/>
  <c r="N128" i="37"/>
  <c r="M129" i="37"/>
  <c r="N129" i="37"/>
  <c r="M130" i="37"/>
  <c r="N130" i="37"/>
  <c r="M131" i="37"/>
  <c r="N131" i="37"/>
  <c r="M132" i="37"/>
  <c r="N132" i="37"/>
  <c r="M133" i="37"/>
  <c r="N133" i="37"/>
  <c r="M134" i="37"/>
  <c r="N134" i="37"/>
  <c r="M135" i="37"/>
  <c r="N135" i="37"/>
  <c r="M136" i="37"/>
  <c r="N136" i="37"/>
  <c r="M137" i="37"/>
  <c r="N137" i="37"/>
  <c r="M138" i="37"/>
  <c r="N138" i="37"/>
  <c r="M139" i="37"/>
  <c r="N139" i="37"/>
  <c r="M140" i="37"/>
  <c r="N140" i="37"/>
  <c r="M141" i="37"/>
  <c r="N141" i="37"/>
  <c r="M142" i="37"/>
  <c r="N142" i="37"/>
  <c r="M143" i="37"/>
  <c r="N143" i="37"/>
  <c r="M144" i="37"/>
  <c r="N144" i="37"/>
  <c r="M145" i="37"/>
  <c r="N145" i="37"/>
  <c r="M146" i="37"/>
  <c r="N146" i="37"/>
  <c r="M147" i="37"/>
  <c r="N147" i="37"/>
  <c r="M148" i="37"/>
  <c r="N148" i="37"/>
  <c r="M149" i="37"/>
  <c r="N149" i="37"/>
  <c r="M150" i="37"/>
  <c r="N150" i="37"/>
  <c r="M151" i="37"/>
  <c r="N151" i="37"/>
  <c r="M152" i="37"/>
  <c r="N152" i="37"/>
  <c r="M153" i="37"/>
  <c r="N153" i="37"/>
  <c r="M154" i="37"/>
  <c r="N154" i="37"/>
  <c r="M155" i="37"/>
  <c r="N155" i="37"/>
  <c r="M156" i="37"/>
  <c r="N156" i="37"/>
  <c r="M157" i="37"/>
  <c r="N157" i="37"/>
  <c r="M158" i="37"/>
  <c r="N158" i="37"/>
  <c r="M159" i="37"/>
  <c r="N159" i="37"/>
  <c r="M160" i="37"/>
  <c r="N160" i="37"/>
  <c r="M161" i="37"/>
  <c r="N161" i="37"/>
  <c r="M162" i="37"/>
  <c r="N162" i="37"/>
  <c r="M163" i="37"/>
  <c r="N163" i="37"/>
  <c r="M164" i="37"/>
  <c r="N164" i="37"/>
  <c r="M165" i="37"/>
  <c r="N165" i="37"/>
  <c r="M166" i="37"/>
  <c r="N166" i="37"/>
  <c r="M167" i="37"/>
  <c r="N167" i="37"/>
  <c r="M168" i="37"/>
  <c r="N168" i="37"/>
  <c r="M169" i="37"/>
  <c r="N169" i="37"/>
  <c r="M170" i="37"/>
  <c r="N170" i="37"/>
  <c r="M171" i="37"/>
  <c r="N171" i="37"/>
  <c r="M172" i="37"/>
  <c r="N172" i="37"/>
  <c r="M173" i="37"/>
  <c r="N173" i="37"/>
  <c r="M174" i="37"/>
  <c r="N174" i="37"/>
  <c r="M175" i="37"/>
  <c r="N175" i="37"/>
  <c r="M176" i="37"/>
  <c r="N176" i="37"/>
  <c r="M177" i="37"/>
  <c r="N177" i="37"/>
  <c r="M178" i="37"/>
  <c r="N178" i="37"/>
  <c r="M179" i="37"/>
  <c r="N179" i="37"/>
  <c r="M180" i="37"/>
  <c r="N180" i="37"/>
  <c r="M181" i="37"/>
  <c r="N181" i="37"/>
  <c r="M182" i="37"/>
  <c r="N182" i="37"/>
  <c r="M183" i="37"/>
  <c r="N183" i="37"/>
  <c r="M184" i="37"/>
  <c r="N184" i="37"/>
  <c r="M185" i="37"/>
  <c r="N185" i="37"/>
  <c r="M186" i="37"/>
  <c r="N186" i="37"/>
  <c r="M187" i="37"/>
  <c r="N187" i="37"/>
  <c r="M188" i="37"/>
  <c r="N188" i="37"/>
  <c r="M189" i="37"/>
  <c r="N189" i="37"/>
  <c r="M190" i="37"/>
  <c r="N190" i="37"/>
  <c r="M191" i="37"/>
  <c r="N191" i="37"/>
  <c r="M192" i="37"/>
  <c r="N192" i="37"/>
  <c r="M193" i="37"/>
  <c r="N193" i="37"/>
  <c r="M194" i="37"/>
  <c r="N194" i="37"/>
  <c r="M195" i="37"/>
  <c r="N195" i="37"/>
  <c r="M196" i="37"/>
  <c r="N196" i="37"/>
  <c r="M197" i="37"/>
  <c r="N197" i="37"/>
  <c r="M198" i="37"/>
  <c r="N198" i="37"/>
  <c r="M199" i="37"/>
  <c r="N199" i="37"/>
  <c r="M200" i="37"/>
  <c r="N200" i="37"/>
  <c r="M201" i="37"/>
  <c r="N201" i="37"/>
  <c r="M202" i="37"/>
  <c r="N202" i="37"/>
  <c r="M203" i="37"/>
  <c r="N203" i="37"/>
  <c r="M204" i="37"/>
  <c r="N204" i="37"/>
  <c r="M205" i="37"/>
  <c r="N205" i="37"/>
  <c r="M206" i="37"/>
  <c r="N206" i="37"/>
  <c r="M207" i="37"/>
  <c r="N207" i="37"/>
  <c r="M208" i="37"/>
  <c r="N208" i="37"/>
  <c r="M209" i="37"/>
  <c r="N209" i="37"/>
  <c r="M210" i="37"/>
  <c r="N210" i="37"/>
  <c r="M211" i="37"/>
  <c r="N211" i="37"/>
  <c r="M212" i="37"/>
  <c r="N212" i="37"/>
  <c r="M213" i="37"/>
  <c r="N213" i="37"/>
  <c r="M214" i="37"/>
  <c r="N214" i="37"/>
  <c r="M215" i="37"/>
  <c r="N215" i="37"/>
  <c r="M216" i="37"/>
  <c r="N216" i="37"/>
  <c r="M217" i="37"/>
  <c r="N217" i="37"/>
  <c r="M218" i="37"/>
  <c r="N218" i="37"/>
  <c r="M219" i="37"/>
  <c r="N219" i="37"/>
  <c r="M220" i="37"/>
  <c r="N220" i="37"/>
  <c r="M221" i="37"/>
  <c r="N221" i="37"/>
  <c r="M222" i="37"/>
  <c r="N222" i="37"/>
  <c r="M223" i="37"/>
  <c r="N223" i="37"/>
  <c r="M224" i="37"/>
  <c r="N224" i="37"/>
  <c r="M225" i="37"/>
  <c r="N225" i="37"/>
  <c r="M226" i="37"/>
  <c r="N226" i="37"/>
  <c r="M227" i="37"/>
  <c r="N227" i="37"/>
  <c r="M228" i="37"/>
  <c r="N228" i="37"/>
  <c r="M229" i="37"/>
  <c r="N229" i="37"/>
  <c r="M230" i="37"/>
  <c r="N230" i="37"/>
  <c r="M231" i="37"/>
  <c r="N231" i="37"/>
  <c r="M232" i="37"/>
  <c r="N232" i="37"/>
  <c r="M233" i="37"/>
  <c r="N233" i="37"/>
  <c r="M234" i="37"/>
  <c r="N234" i="37"/>
  <c r="M235" i="37"/>
  <c r="N235" i="37"/>
  <c r="M236" i="37"/>
  <c r="N236" i="37"/>
  <c r="M237" i="37"/>
  <c r="N237" i="37"/>
  <c r="M238" i="37"/>
  <c r="N238" i="37"/>
  <c r="M239" i="37"/>
  <c r="N239" i="37"/>
  <c r="M240" i="37"/>
  <c r="N240" i="37"/>
  <c r="M241" i="37"/>
  <c r="N241" i="37"/>
  <c r="M242" i="37"/>
  <c r="N242" i="37"/>
  <c r="M243" i="37"/>
  <c r="N243" i="37"/>
  <c r="M244" i="37"/>
  <c r="N244" i="37"/>
  <c r="M245" i="37"/>
  <c r="N245" i="37"/>
  <c r="M246" i="37"/>
  <c r="N246" i="37"/>
  <c r="M247" i="37"/>
  <c r="N247" i="37"/>
  <c r="M248" i="37"/>
  <c r="N248" i="37"/>
  <c r="M249" i="37"/>
  <c r="N249" i="37"/>
  <c r="M250" i="37"/>
  <c r="N250" i="37"/>
  <c r="M251" i="37"/>
  <c r="N251" i="37"/>
  <c r="M252" i="37"/>
  <c r="N252" i="37"/>
  <c r="M253" i="37"/>
  <c r="N253" i="37"/>
  <c r="M254" i="37"/>
  <c r="N254" i="37"/>
  <c r="M255" i="37"/>
  <c r="N255" i="37"/>
  <c r="M256" i="37"/>
  <c r="N256" i="37"/>
  <c r="M257" i="37"/>
  <c r="N257" i="37"/>
  <c r="M258" i="37"/>
  <c r="N258" i="37"/>
  <c r="M259" i="37"/>
  <c r="N259" i="37"/>
  <c r="M260" i="37"/>
  <c r="N260" i="37"/>
  <c r="M261" i="37"/>
  <c r="N261" i="37"/>
  <c r="M262" i="37"/>
  <c r="N262" i="37"/>
  <c r="M263" i="37"/>
  <c r="N263" i="37"/>
  <c r="M264" i="37"/>
  <c r="N264" i="37"/>
  <c r="M265" i="37"/>
  <c r="N265" i="37"/>
  <c r="M266" i="37"/>
  <c r="N266" i="37"/>
  <c r="M267" i="37"/>
  <c r="N267" i="37"/>
  <c r="M268" i="37"/>
  <c r="N268" i="37"/>
  <c r="M269" i="37"/>
  <c r="N269" i="37"/>
  <c r="M270" i="37"/>
  <c r="N270" i="37"/>
  <c r="M271" i="37"/>
  <c r="N271" i="37"/>
  <c r="M272" i="37"/>
  <c r="N272" i="37"/>
  <c r="M273" i="37"/>
  <c r="N273" i="37"/>
  <c r="M274" i="37"/>
  <c r="N274" i="37"/>
  <c r="M275" i="37"/>
  <c r="N275" i="37"/>
  <c r="M276" i="37"/>
  <c r="N276" i="37"/>
  <c r="M277" i="37"/>
  <c r="N277" i="37"/>
  <c r="M278" i="37"/>
  <c r="N278" i="37"/>
  <c r="M279" i="37"/>
  <c r="N279" i="37"/>
  <c r="M280" i="37"/>
  <c r="N280" i="37"/>
  <c r="M281" i="37"/>
  <c r="N281" i="37"/>
  <c r="M282" i="37"/>
  <c r="N282" i="37"/>
  <c r="M283" i="37"/>
  <c r="N283" i="37"/>
  <c r="M284" i="37"/>
  <c r="N284" i="37"/>
  <c r="M285" i="37"/>
  <c r="N285" i="37"/>
  <c r="M286" i="37"/>
  <c r="N286" i="37"/>
  <c r="M287" i="37"/>
  <c r="N287" i="37"/>
  <c r="M288" i="37"/>
  <c r="N288" i="37"/>
  <c r="M289" i="37"/>
  <c r="N289" i="37"/>
  <c r="M290" i="37"/>
  <c r="N290" i="37"/>
  <c r="M291" i="37"/>
  <c r="N291" i="37"/>
  <c r="M292" i="37"/>
  <c r="N292" i="37"/>
  <c r="M293" i="37"/>
  <c r="N293" i="37"/>
  <c r="M294" i="37"/>
  <c r="N294" i="37"/>
  <c r="M295" i="37"/>
  <c r="N295" i="37"/>
  <c r="M296" i="37"/>
  <c r="N296" i="37"/>
  <c r="M297" i="37"/>
  <c r="N297" i="37"/>
  <c r="M298" i="37"/>
  <c r="N298" i="37"/>
  <c r="M299" i="37"/>
  <c r="N299" i="37"/>
  <c r="M300" i="37"/>
  <c r="N300" i="37"/>
  <c r="M301" i="37"/>
  <c r="N301" i="37"/>
  <c r="M302" i="37"/>
  <c r="N302" i="37"/>
  <c r="M303" i="37"/>
  <c r="N303" i="37"/>
  <c r="M304" i="37"/>
  <c r="N304" i="37"/>
  <c r="M305" i="37"/>
  <c r="N305" i="37"/>
  <c r="M306" i="37"/>
  <c r="N306" i="37"/>
  <c r="M307" i="37"/>
  <c r="N307" i="37"/>
  <c r="M308" i="37"/>
  <c r="N308" i="37"/>
  <c r="M309" i="37"/>
  <c r="N309" i="37"/>
  <c r="M310" i="37"/>
  <c r="N310" i="37"/>
  <c r="M311" i="37"/>
  <c r="N311" i="37"/>
  <c r="M312" i="37"/>
  <c r="N312" i="37"/>
  <c r="M313" i="37"/>
  <c r="N313" i="37"/>
  <c r="M314" i="37"/>
  <c r="N314" i="37"/>
  <c r="M315" i="37"/>
  <c r="N315" i="37"/>
  <c r="M316" i="37"/>
  <c r="N316" i="37"/>
  <c r="M317" i="37"/>
  <c r="N317" i="37"/>
  <c r="M318" i="37"/>
  <c r="N318" i="37"/>
  <c r="M319" i="37"/>
  <c r="N319" i="37"/>
  <c r="M320" i="37"/>
  <c r="N320" i="37"/>
  <c r="M321" i="37"/>
  <c r="N321" i="37"/>
  <c r="M322" i="37"/>
  <c r="N322" i="37"/>
  <c r="M323" i="37"/>
  <c r="N323" i="37"/>
  <c r="M324" i="37"/>
  <c r="N324" i="37"/>
  <c r="M325" i="37"/>
  <c r="N325" i="37"/>
  <c r="M326" i="37"/>
  <c r="N326" i="37"/>
  <c r="M327" i="37"/>
  <c r="N327" i="37"/>
  <c r="M328" i="37"/>
  <c r="N328" i="37"/>
  <c r="M329" i="37"/>
  <c r="N329" i="37"/>
  <c r="M330" i="37"/>
  <c r="N330" i="37"/>
  <c r="M331" i="37"/>
  <c r="N331" i="37"/>
  <c r="M332" i="37"/>
  <c r="N332" i="37"/>
  <c r="M333" i="37"/>
  <c r="N333" i="37"/>
  <c r="M334" i="37"/>
  <c r="N334" i="37"/>
  <c r="M335" i="37"/>
  <c r="N335" i="37"/>
  <c r="M336" i="37"/>
  <c r="N336" i="37"/>
  <c r="M337" i="37"/>
  <c r="N337" i="37"/>
  <c r="M338" i="37"/>
  <c r="N338" i="37"/>
  <c r="M339" i="37"/>
  <c r="N339" i="37"/>
  <c r="M340" i="37"/>
  <c r="N340" i="37"/>
  <c r="M341" i="37"/>
  <c r="N341" i="37"/>
  <c r="M342" i="37"/>
  <c r="N342" i="37"/>
  <c r="M343" i="37"/>
  <c r="N343" i="37"/>
  <c r="M344" i="37"/>
  <c r="N344" i="37"/>
  <c r="M345" i="37"/>
  <c r="N345" i="37"/>
  <c r="M346" i="37"/>
  <c r="N346" i="37"/>
  <c r="M347" i="37"/>
  <c r="N347" i="37"/>
  <c r="M348" i="37"/>
  <c r="N348" i="37"/>
  <c r="M349" i="37"/>
  <c r="N349" i="37"/>
  <c r="M350" i="37"/>
  <c r="N350" i="37"/>
  <c r="M351" i="37"/>
  <c r="N351" i="37"/>
  <c r="M352" i="37"/>
  <c r="N352" i="37"/>
  <c r="M353" i="37"/>
  <c r="N353" i="37"/>
  <c r="M354" i="37"/>
  <c r="N354" i="37"/>
  <c r="M355" i="37"/>
  <c r="N355" i="37"/>
  <c r="M356" i="37"/>
  <c r="N356" i="37"/>
  <c r="M357" i="37"/>
  <c r="N357" i="37"/>
  <c r="M358" i="37"/>
  <c r="N358" i="37"/>
  <c r="M359" i="37"/>
  <c r="N359" i="37"/>
  <c r="M360" i="37"/>
  <c r="N360" i="37"/>
  <c r="M361" i="37"/>
  <c r="N361" i="37"/>
  <c r="M362" i="37"/>
  <c r="N362" i="37"/>
  <c r="M363" i="37"/>
  <c r="N363" i="37"/>
  <c r="M364" i="37"/>
  <c r="N364" i="37"/>
  <c r="M365" i="37"/>
  <c r="N365" i="37"/>
  <c r="M366" i="37"/>
  <c r="N366" i="37"/>
  <c r="M367" i="37"/>
  <c r="N367" i="37"/>
  <c r="M368" i="37"/>
  <c r="N368" i="37"/>
  <c r="M369" i="37"/>
  <c r="N369" i="37"/>
  <c r="M370" i="37"/>
  <c r="N370" i="37"/>
  <c r="M371" i="37"/>
  <c r="N371" i="37"/>
  <c r="M372" i="37"/>
  <c r="N372" i="37"/>
  <c r="M373" i="37"/>
  <c r="N373" i="37"/>
  <c r="M374" i="37"/>
  <c r="N374" i="37"/>
  <c r="M375" i="37"/>
  <c r="N375" i="37"/>
  <c r="M376" i="37"/>
  <c r="N376" i="37"/>
  <c r="M377" i="37"/>
  <c r="N377" i="37"/>
  <c r="M378" i="37"/>
  <c r="N378" i="37"/>
  <c r="M379" i="37"/>
  <c r="N379" i="37"/>
  <c r="M380" i="37"/>
  <c r="N380" i="37"/>
  <c r="M381" i="37"/>
  <c r="N381" i="37"/>
  <c r="M382" i="37"/>
  <c r="N382" i="37"/>
  <c r="M383" i="37"/>
  <c r="N383" i="37"/>
  <c r="M384" i="37"/>
  <c r="N384" i="37"/>
  <c r="M385" i="37"/>
  <c r="N385" i="37"/>
  <c r="M386" i="37"/>
  <c r="N386" i="37"/>
  <c r="M387" i="37"/>
  <c r="N387" i="37"/>
  <c r="M388" i="37"/>
  <c r="N388" i="37"/>
  <c r="M389" i="37"/>
  <c r="N389" i="37"/>
  <c r="M390" i="37"/>
  <c r="N390" i="37"/>
  <c r="M391" i="37"/>
  <c r="N391" i="37"/>
  <c r="M392" i="37"/>
  <c r="N392" i="37"/>
  <c r="M393" i="37"/>
  <c r="N393" i="37"/>
  <c r="M394" i="37"/>
  <c r="N394" i="37"/>
  <c r="M395" i="37"/>
  <c r="N395" i="37"/>
  <c r="M396" i="37"/>
  <c r="N396" i="37"/>
  <c r="M397" i="37"/>
  <c r="N397" i="37"/>
  <c r="M398" i="37"/>
  <c r="N398" i="37"/>
  <c r="M399" i="37"/>
  <c r="N399" i="37"/>
  <c r="M400" i="37"/>
  <c r="N400" i="37"/>
  <c r="M401" i="37"/>
  <c r="N401" i="37"/>
  <c r="M402" i="37"/>
  <c r="N402" i="37"/>
  <c r="M403" i="37"/>
  <c r="N403" i="37"/>
  <c r="M404" i="37"/>
  <c r="N404" i="37"/>
  <c r="M405" i="37"/>
  <c r="N405" i="37"/>
  <c r="M406" i="37"/>
  <c r="N406" i="37"/>
  <c r="M407" i="37"/>
  <c r="N407" i="37"/>
  <c r="M408" i="37"/>
  <c r="N408" i="37"/>
  <c r="M409" i="37"/>
  <c r="N409" i="37"/>
  <c r="M410" i="37"/>
  <c r="N410" i="37"/>
  <c r="M411" i="37"/>
  <c r="N411" i="37"/>
  <c r="M412" i="37"/>
  <c r="N412" i="37"/>
  <c r="M413" i="37"/>
  <c r="N413" i="37"/>
  <c r="M414" i="37"/>
  <c r="N414" i="37"/>
  <c r="M415" i="37"/>
  <c r="N415" i="37"/>
  <c r="M416" i="37"/>
  <c r="N416" i="37"/>
  <c r="M417" i="37"/>
  <c r="N417" i="37"/>
  <c r="M418" i="37"/>
  <c r="N418" i="37"/>
  <c r="M419" i="37"/>
  <c r="N419" i="37"/>
  <c r="M420" i="37"/>
  <c r="N420" i="37"/>
  <c r="M421" i="37"/>
  <c r="N421" i="37"/>
  <c r="M422" i="37"/>
  <c r="N422" i="37"/>
  <c r="M423" i="37"/>
  <c r="N423" i="37"/>
  <c r="M424" i="37"/>
  <c r="N424" i="37"/>
  <c r="M425" i="37"/>
  <c r="N425" i="37"/>
  <c r="M426" i="37"/>
  <c r="N426" i="37"/>
  <c r="M427" i="37"/>
  <c r="N427" i="37"/>
  <c r="M428" i="37"/>
  <c r="N428" i="37"/>
  <c r="M429" i="37"/>
  <c r="N429" i="37"/>
  <c r="M430" i="37"/>
  <c r="N430" i="37"/>
  <c r="M431" i="37"/>
  <c r="N431" i="37"/>
  <c r="M432" i="37"/>
  <c r="N432" i="37"/>
  <c r="M433" i="37"/>
  <c r="N433" i="37"/>
  <c r="M434" i="37"/>
  <c r="N434" i="37"/>
  <c r="M435" i="37"/>
  <c r="N435" i="37"/>
  <c r="M436" i="37"/>
  <c r="N436" i="37"/>
  <c r="M437" i="37"/>
  <c r="N437" i="37"/>
  <c r="M438" i="37"/>
  <c r="N438" i="37"/>
  <c r="M439" i="37"/>
  <c r="N439" i="37"/>
  <c r="M440" i="37"/>
  <c r="N440" i="37"/>
  <c r="M441" i="37"/>
  <c r="N441" i="37"/>
  <c r="M442" i="37"/>
  <c r="N442" i="37"/>
  <c r="M443" i="37"/>
  <c r="N443" i="37"/>
  <c r="M444" i="37"/>
  <c r="N444" i="37"/>
  <c r="M445" i="37"/>
  <c r="N445" i="37"/>
  <c r="M446" i="37"/>
  <c r="N446" i="37"/>
  <c r="M447" i="37"/>
  <c r="N447" i="37"/>
  <c r="M448" i="37"/>
  <c r="N448" i="37"/>
  <c r="M449" i="37"/>
  <c r="N449" i="37"/>
  <c r="M450" i="37"/>
  <c r="N450" i="37"/>
  <c r="M451" i="37"/>
  <c r="N451" i="37"/>
  <c r="M452" i="37"/>
  <c r="N452" i="37"/>
  <c r="M453" i="37"/>
  <c r="N453" i="37"/>
  <c r="M454" i="37"/>
  <c r="N454" i="37"/>
  <c r="M455" i="37"/>
  <c r="N455" i="37"/>
  <c r="M456" i="37"/>
  <c r="N456" i="37"/>
  <c r="M457" i="37"/>
  <c r="N457" i="37"/>
  <c r="M458" i="37"/>
  <c r="N458" i="37"/>
  <c r="M459" i="37"/>
  <c r="N459" i="37"/>
  <c r="M460" i="37"/>
  <c r="N460" i="37"/>
  <c r="M461" i="37"/>
  <c r="N461" i="37"/>
  <c r="M462" i="37"/>
  <c r="N462" i="37"/>
  <c r="M463" i="37"/>
  <c r="N463" i="37"/>
  <c r="M464" i="37"/>
  <c r="N464" i="37"/>
  <c r="M465" i="37"/>
  <c r="N465" i="37"/>
  <c r="M466" i="37"/>
  <c r="N466" i="37"/>
  <c r="M467" i="37"/>
  <c r="N467" i="37"/>
  <c r="M468" i="37"/>
  <c r="N468" i="37"/>
  <c r="M469" i="37"/>
  <c r="N469" i="37"/>
  <c r="M470" i="37"/>
  <c r="N470" i="37"/>
  <c r="M471" i="37"/>
  <c r="N471" i="37"/>
  <c r="M472" i="37"/>
  <c r="N472" i="37"/>
  <c r="M473" i="37"/>
  <c r="N473" i="37"/>
  <c r="M474" i="37"/>
  <c r="N474" i="37"/>
  <c r="M475" i="37"/>
  <c r="N475" i="37"/>
  <c r="M476" i="37"/>
  <c r="N476" i="37"/>
  <c r="M477" i="37"/>
  <c r="N477" i="37"/>
  <c r="M478" i="37"/>
  <c r="N478" i="37"/>
  <c r="M479" i="37"/>
  <c r="N479" i="37"/>
  <c r="M480" i="37"/>
  <c r="N480" i="37"/>
  <c r="M481" i="37"/>
  <c r="N481" i="37"/>
  <c r="M482" i="37"/>
  <c r="N482" i="37"/>
  <c r="M483" i="37"/>
  <c r="N483" i="37"/>
  <c r="M484" i="37"/>
  <c r="N484" i="37"/>
  <c r="M485" i="37"/>
  <c r="N485" i="37"/>
  <c r="M486" i="37"/>
  <c r="N486" i="37"/>
  <c r="M487" i="37"/>
  <c r="N487" i="37"/>
  <c r="M488" i="37"/>
  <c r="N488" i="37"/>
  <c r="M489" i="37"/>
  <c r="N489" i="37"/>
  <c r="M490" i="37"/>
  <c r="N490" i="37"/>
  <c r="M491" i="37"/>
  <c r="N491" i="37"/>
  <c r="M492" i="37"/>
  <c r="N492" i="37"/>
  <c r="M493" i="37"/>
  <c r="N493" i="37"/>
  <c r="M494" i="37"/>
  <c r="N494" i="37"/>
  <c r="M495" i="37"/>
  <c r="N495" i="37"/>
  <c r="M496" i="37"/>
  <c r="N496" i="37"/>
  <c r="M497" i="37"/>
  <c r="N497" i="37"/>
  <c r="M498" i="37"/>
  <c r="N498" i="37"/>
  <c r="M499" i="37"/>
  <c r="N499" i="37"/>
  <c r="M500" i="37"/>
  <c r="N500" i="37"/>
  <c r="M501" i="37"/>
  <c r="N501" i="37"/>
  <c r="M502" i="37"/>
  <c r="N502" i="37"/>
  <c r="M503" i="37"/>
  <c r="N503" i="37"/>
  <c r="M504" i="37"/>
  <c r="N504" i="37"/>
  <c r="M505" i="37"/>
  <c r="N505" i="37"/>
  <c r="M506" i="37"/>
  <c r="N506" i="37"/>
  <c r="M507" i="37"/>
  <c r="N507" i="37"/>
  <c r="M508" i="37"/>
  <c r="N508" i="37"/>
  <c r="M509" i="37"/>
  <c r="N509" i="37"/>
  <c r="M510" i="37"/>
  <c r="N510" i="37"/>
  <c r="M511" i="37"/>
  <c r="N511" i="37"/>
  <c r="M512" i="37"/>
  <c r="N512" i="37"/>
  <c r="M513" i="37"/>
  <c r="N513" i="37"/>
  <c r="M514" i="37"/>
  <c r="N514" i="37"/>
  <c r="M515" i="37"/>
  <c r="N515" i="37"/>
  <c r="M516" i="37"/>
  <c r="N516" i="37"/>
  <c r="M517" i="37"/>
  <c r="N517" i="37"/>
  <c r="M518" i="37"/>
  <c r="N518" i="37"/>
  <c r="M519" i="37"/>
  <c r="N519" i="37"/>
  <c r="M520" i="37"/>
  <c r="N520" i="37"/>
  <c r="M521" i="37"/>
  <c r="N521" i="37"/>
  <c r="M522" i="37"/>
  <c r="N522" i="37"/>
  <c r="M523" i="37"/>
  <c r="N523" i="37"/>
  <c r="M524" i="37"/>
  <c r="N524" i="37"/>
  <c r="M525" i="37"/>
  <c r="N525" i="37"/>
  <c r="M526" i="37"/>
  <c r="N526" i="37"/>
  <c r="M527" i="37"/>
  <c r="N527" i="37"/>
  <c r="M528" i="37"/>
  <c r="N528" i="37"/>
  <c r="M529" i="37"/>
  <c r="N529" i="37"/>
  <c r="M530" i="37"/>
  <c r="N530" i="37"/>
  <c r="M531" i="37"/>
  <c r="N531" i="37"/>
  <c r="M532" i="37"/>
  <c r="N532" i="37"/>
  <c r="M533" i="37"/>
  <c r="N533" i="37"/>
  <c r="M534" i="37"/>
  <c r="N534" i="37"/>
  <c r="M535" i="37"/>
  <c r="N535" i="37"/>
  <c r="M536" i="37"/>
  <c r="N536" i="37"/>
  <c r="M537" i="37"/>
  <c r="N537" i="37"/>
  <c r="M538" i="37"/>
  <c r="N538" i="37"/>
  <c r="M539" i="37"/>
  <c r="N539" i="37"/>
  <c r="M540" i="37"/>
  <c r="N540" i="37"/>
  <c r="M541" i="37"/>
  <c r="N541" i="37"/>
  <c r="M542" i="37"/>
  <c r="N542" i="37"/>
  <c r="M543" i="37"/>
  <c r="N543" i="37"/>
  <c r="M544" i="37"/>
  <c r="N544" i="37"/>
  <c r="M545" i="37"/>
  <c r="N545" i="37"/>
  <c r="M546" i="37"/>
  <c r="N546" i="37"/>
  <c r="M547" i="37"/>
  <c r="N547" i="37"/>
  <c r="M548" i="37"/>
  <c r="N548" i="37"/>
  <c r="M549" i="37"/>
  <c r="N549" i="37"/>
  <c r="M550" i="37"/>
  <c r="N550" i="37"/>
  <c r="M551" i="37"/>
  <c r="N551" i="37"/>
  <c r="M552" i="37"/>
  <c r="N552" i="37"/>
  <c r="M553" i="37"/>
  <c r="N553" i="37"/>
  <c r="M554" i="37"/>
  <c r="N554" i="37"/>
  <c r="M555" i="37"/>
  <c r="N555" i="37"/>
  <c r="M556" i="37"/>
  <c r="N556" i="37"/>
  <c r="M557" i="37"/>
  <c r="N557" i="37"/>
  <c r="M558" i="37"/>
  <c r="N558" i="37"/>
  <c r="M559" i="37"/>
  <c r="N559" i="37"/>
  <c r="M560" i="37"/>
  <c r="N560" i="37"/>
  <c r="M561" i="37"/>
  <c r="N561" i="37"/>
  <c r="M562" i="37"/>
  <c r="N562" i="37"/>
  <c r="M563" i="37"/>
  <c r="N563" i="37"/>
  <c r="M564" i="37"/>
  <c r="N564" i="37"/>
  <c r="M565" i="37"/>
  <c r="N565" i="37"/>
  <c r="M566" i="37"/>
  <c r="N566" i="37"/>
  <c r="M567" i="37"/>
  <c r="N567" i="37"/>
  <c r="M568" i="37"/>
  <c r="N568" i="37"/>
  <c r="M569" i="37"/>
  <c r="N569" i="37"/>
  <c r="M570" i="37"/>
  <c r="N570" i="37"/>
  <c r="M571" i="37"/>
  <c r="N571" i="37"/>
  <c r="M572" i="37"/>
  <c r="N572" i="37"/>
  <c r="M573" i="37"/>
  <c r="N573" i="37"/>
  <c r="M574" i="37"/>
  <c r="N574" i="37"/>
  <c r="M575" i="37"/>
  <c r="N575" i="37"/>
  <c r="M576" i="37"/>
  <c r="N576" i="37"/>
  <c r="M577" i="37"/>
  <c r="N577" i="37"/>
  <c r="M578" i="37"/>
  <c r="N578" i="37"/>
  <c r="M579" i="37"/>
  <c r="N579" i="37"/>
  <c r="M580" i="37"/>
  <c r="N580" i="37"/>
  <c r="M581" i="37"/>
  <c r="N581" i="37"/>
  <c r="M582" i="37"/>
  <c r="N582" i="37"/>
  <c r="M583" i="37"/>
  <c r="N583" i="37"/>
  <c r="M584" i="37"/>
  <c r="N584" i="37"/>
  <c r="M585" i="37"/>
  <c r="N585" i="37"/>
  <c r="M586" i="37"/>
  <c r="N586" i="37"/>
  <c r="M587" i="37"/>
  <c r="N587" i="37"/>
  <c r="M588" i="37"/>
  <c r="N588" i="37"/>
  <c r="M589" i="37"/>
  <c r="N589" i="37"/>
  <c r="M590" i="37"/>
  <c r="N590" i="37"/>
  <c r="M591" i="37"/>
  <c r="N591" i="37"/>
  <c r="M592" i="37"/>
  <c r="N592" i="37"/>
  <c r="M593" i="37"/>
  <c r="N593" i="37"/>
  <c r="M594" i="37"/>
  <c r="N594" i="37"/>
  <c r="M595" i="37"/>
  <c r="N595" i="37"/>
  <c r="M596" i="37"/>
  <c r="N596" i="37"/>
  <c r="M597" i="37"/>
  <c r="N597" i="37"/>
  <c r="M598" i="37"/>
  <c r="N598" i="37"/>
  <c r="M599" i="37"/>
  <c r="N599" i="37"/>
  <c r="M600" i="37"/>
  <c r="N600" i="37"/>
  <c r="M601" i="37"/>
  <c r="N601" i="37"/>
  <c r="M602" i="37"/>
  <c r="N602" i="37"/>
  <c r="M603" i="37"/>
  <c r="N603" i="37"/>
  <c r="M604" i="37"/>
  <c r="N604" i="37"/>
  <c r="M605" i="37"/>
  <c r="N605" i="37"/>
  <c r="M606" i="37"/>
  <c r="N606" i="37"/>
  <c r="M607" i="37"/>
  <c r="N607" i="37"/>
  <c r="M608" i="37"/>
  <c r="N608" i="37"/>
  <c r="M609" i="37"/>
  <c r="N609" i="37"/>
  <c r="M610" i="37"/>
  <c r="N610" i="37"/>
  <c r="M611" i="37"/>
  <c r="N611" i="37"/>
  <c r="M612" i="37"/>
  <c r="N612" i="37"/>
  <c r="M613" i="37"/>
  <c r="N613" i="37"/>
  <c r="M614" i="37"/>
  <c r="N614" i="37"/>
  <c r="M615" i="37"/>
  <c r="N615" i="37"/>
  <c r="M616" i="37"/>
  <c r="N616" i="37"/>
  <c r="M617" i="37"/>
  <c r="N617" i="37"/>
  <c r="M618" i="37"/>
  <c r="N618" i="37"/>
  <c r="M619" i="37"/>
  <c r="N619" i="37"/>
  <c r="M620" i="37"/>
  <c r="N620" i="37"/>
  <c r="M621" i="37"/>
  <c r="N621" i="37"/>
  <c r="M622" i="37"/>
  <c r="N622" i="37"/>
  <c r="M623" i="37"/>
  <c r="N623" i="37"/>
  <c r="M624" i="37"/>
  <c r="N624" i="37"/>
  <c r="M625" i="37"/>
  <c r="N625" i="37"/>
  <c r="M626" i="37"/>
  <c r="N626" i="37"/>
  <c r="M627" i="37"/>
  <c r="N627" i="37"/>
  <c r="M628" i="37"/>
  <c r="N628" i="37"/>
  <c r="M629" i="37"/>
  <c r="N629" i="37"/>
  <c r="M630" i="37"/>
  <c r="N630" i="37"/>
  <c r="M631" i="37"/>
  <c r="N631" i="37"/>
  <c r="M632" i="37"/>
  <c r="N632" i="37"/>
  <c r="M633" i="37"/>
  <c r="N633" i="37"/>
  <c r="M634" i="37"/>
  <c r="N634" i="37"/>
  <c r="M635" i="37"/>
  <c r="N635" i="37"/>
  <c r="M636" i="37"/>
  <c r="N636" i="37"/>
  <c r="M637" i="37"/>
  <c r="N637" i="37"/>
  <c r="M638" i="37"/>
  <c r="N638" i="37"/>
  <c r="M639" i="37"/>
  <c r="N639" i="37"/>
  <c r="M640" i="37"/>
  <c r="N640" i="37"/>
  <c r="M641" i="37"/>
  <c r="N641" i="37"/>
  <c r="M642" i="37"/>
  <c r="N642" i="37"/>
  <c r="M643" i="37"/>
  <c r="N643" i="37"/>
  <c r="M644" i="37"/>
  <c r="N644" i="37"/>
  <c r="M645" i="37"/>
  <c r="N645" i="37"/>
  <c r="M646" i="37"/>
  <c r="N646" i="37"/>
  <c r="M647" i="37"/>
  <c r="N647" i="37"/>
  <c r="M648" i="37"/>
  <c r="N648" i="37"/>
  <c r="M649" i="37"/>
  <c r="N649" i="37"/>
  <c r="M650" i="37"/>
  <c r="N650" i="37"/>
  <c r="M651" i="37"/>
  <c r="N651" i="37"/>
  <c r="M652" i="37"/>
  <c r="N652" i="37"/>
  <c r="M653" i="37"/>
  <c r="N653" i="37"/>
  <c r="M654" i="37"/>
  <c r="N654" i="37"/>
  <c r="M655" i="37"/>
  <c r="N655" i="37"/>
  <c r="M656" i="37"/>
  <c r="N656" i="37"/>
  <c r="M657" i="37"/>
  <c r="N657" i="37"/>
  <c r="M658" i="37"/>
  <c r="N658" i="37"/>
  <c r="M659" i="37"/>
  <c r="N659" i="37"/>
  <c r="M660" i="37"/>
  <c r="N660" i="37"/>
  <c r="M661" i="37"/>
  <c r="N661" i="37"/>
  <c r="M662" i="37"/>
  <c r="N662" i="37"/>
  <c r="M663" i="37"/>
  <c r="N663" i="37"/>
  <c r="M664" i="37"/>
  <c r="N664" i="37"/>
  <c r="M665" i="37"/>
  <c r="N665" i="37"/>
  <c r="M666" i="37"/>
  <c r="N666" i="37"/>
  <c r="M667" i="37"/>
  <c r="N667" i="37"/>
  <c r="M668" i="37"/>
  <c r="N668" i="37"/>
  <c r="M669" i="37"/>
  <c r="N669" i="37"/>
  <c r="M670" i="37"/>
  <c r="N670" i="37"/>
  <c r="M671" i="37"/>
  <c r="N671" i="37"/>
  <c r="M672" i="37"/>
  <c r="N672" i="37"/>
  <c r="M673" i="37"/>
  <c r="N673" i="37"/>
  <c r="M674" i="37"/>
  <c r="N674" i="37"/>
  <c r="M675" i="37"/>
  <c r="N675" i="37"/>
  <c r="M676" i="37"/>
  <c r="N676" i="37"/>
  <c r="M677" i="37"/>
  <c r="N677" i="37"/>
  <c r="M678" i="37"/>
  <c r="N678" i="37"/>
  <c r="M679" i="37"/>
  <c r="N679" i="37"/>
  <c r="M680" i="37"/>
  <c r="N680" i="37"/>
  <c r="M681" i="37"/>
  <c r="N681" i="37"/>
  <c r="M682" i="37"/>
  <c r="N682" i="37"/>
  <c r="M683" i="37"/>
  <c r="N683" i="37"/>
  <c r="M684" i="37"/>
  <c r="N684" i="37"/>
  <c r="M685" i="37"/>
  <c r="N685" i="37"/>
  <c r="M686" i="37"/>
  <c r="N686" i="37"/>
  <c r="M687" i="37"/>
  <c r="N687" i="37"/>
  <c r="M688" i="37"/>
  <c r="N688" i="37"/>
  <c r="M689" i="37"/>
  <c r="N689" i="37"/>
  <c r="M690" i="37"/>
  <c r="N690" i="37"/>
  <c r="M691" i="37"/>
  <c r="N691" i="37"/>
  <c r="M692" i="37"/>
  <c r="N692" i="37"/>
  <c r="M693" i="37"/>
  <c r="N693" i="37"/>
  <c r="M694" i="37"/>
  <c r="N694" i="37"/>
  <c r="M695" i="37"/>
  <c r="N695" i="37"/>
  <c r="M696" i="37"/>
  <c r="N696" i="37"/>
  <c r="M697" i="37"/>
  <c r="N697" i="37"/>
  <c r="M698" i="37"/>
  <c r="N698" i="37"/>
  <c r="M699" i="37"/>
  <c r="N699" i="37"/>
  <c r="M700" i="37"/>
  <c r="N700" i="37"/>
  <c r="M701" i="37"/>
  <c r="N701" i="37"/>
  <c r="M702" i="37"/>
  <c r="N702" i="37"/>
  <c r="M703" i="37"/>
  <c r="N703" i="37"/>
  <c r="M704" i="37"/>
  <c r="N704" i="37"/>
  <c r="M705" i="37"/>
  <c r="N705" i="37"/>
  <c r="M706" i="37"/>
  <c r="N706" i="37"/>
  <c r="M707" i="37"/>
  <c r="N707" i="37"/>
  <c r="M708" i="37"/>
  <c r="N708" i="37"/>
  <c r="M709" i="37"/>
  <c r="N709" i="37"/>
  <c r="M710" i="37"/>
  <c r="N710" i="37"/>
  <c r="M711" i="37"/>
  <c r="N711" i="37"/>
  <c r="M712" i="37"/>
  <c r="N712" i="37"/>
  <c r="M713" i="37"/>
  <c r="N713" i="37"/>
  <c r="M714" i="37"/>
  <c r="N714" i="37"/>
  <c r="M715" i="37"/>
  <c r="N715" i="37"/>
  <c r="M716" i="37"/>
  <c r="N716" i="37"/>
  <c r="M717" i="37"/>
  <c r="N717" i="37"/>
  <c r="M718" i="37"/>
  <c r="N718" i="37"/>
  <c r="M719" i="37"/>
  <c r="N719" i="37"/>
  <c r="M720" i="37"/>
  <c r="N720" i="37"/>
  <c r="M721" i="37"/>
  <c r="N721" i="37"/>
  <c r="M722" i="37"/>
  <c r="N722" i="37"/>
  <c r="M723" i="37"/>
  <c r="N723" i="37"/>
  <c r="M724" i="37"/>
  <c r="N724" i="37"/>
  <c r="M725" i="37"/>
  <c r="N725" i="37"/>
  <c r="M726" i="37"/>
  <c r="N726" i="37"/>
  <c r="M727" i="37"/>
  <c r="N727" i="37"/>
  <c r="M728" i="37"/>
  <c r="N728" i="37"/>
  <c r="M729" i="37"/>
  <c r="N729" i="37"/>
  <c r="M730" i="37"/>
  <c r="N730" i="37"/>
  <c r="M731" i="37"/>
  <c r="N731" i="37"/>
  <c r="M732" i="37"/>
  <c r="N732" i="37"/>
  <c r="M733" i="37"/>
  <c r="N733" i="37"/>
  <c r="M734" i="37"/>
  <c r="N734" i="37"/>
  <c r="M735" i="37"/>
  <c r="N735" i="37"/>
  <c r="M736" i="37"/>
  <c r="N736" i="37"/>
  <c r="M737" i="37"/>
  <c r="N737" i="37"/>
  <c r="M738" i="37"/>
  <c r="N738" i="37"/>
  <c r="M739" i="37"/>
  <c r="N739" i="37"/>
  <c r="M740" i="37"/>
  <c r="N740" i="37"/>
  <c r="M741" i="37"/>
  <c r="N741" i="37"/>
  <c r="M742" i="37"/>
  <c r="N742" i="37"/>
  <c r="M743" i="37"/>
  <c r="N743" i="37"/>
  <c r="M744" i="37"/>
  <c r="N744" i="37"/>
  <c r="M745" i="37"/>
  <c r="N745" i="37"/>
  <c r="M746" i="37"/>
  <c r="N746" i="37"/>
  <c r="M747" i="37"/>
  <c r="N747" i="37"/>
  <c r="M748" i="37"/>
  <c r="N748" i="37"/>
  <c r="M749" i="37"/>
  <c r="N749" i="37"/>
  <c r="M750" i="37"/>
  <c r="N750" i="37"/>
  <c r="M751" i="37"/>
  <c r="N751" i="37"/>
  <c r="M752" i="37"/>
  <c r="N752" i="37"/>
  <c r="M753" i="37"/>
  <c r="N753" i="37"/>
  <c r="M754" i="37"/>
  <c r="N754" i="37"/>
  <c r="M755" i="37"/>
  <c r="N755" i="37"/>
  <c r="M756" i="37"/>
  <c r="N756" i="37"/>
  <c r="M757" i="37"/>
  <c r="N757" i="37"/>
  <c r="M758" i="37"/>
  <c r="N758" i="37"/>
  <c r="M759" i="37"/>
  <c r="N759" i="37"/>
  <c r="M760" i="37"/>
  <c r="N760" i="37"/>
  <c r="M761" i="37"/>
  <c r="N761" i="37"/>
  <c r="M762" i="37"/>
  <c r="N762" i="37"/>
  <c r="M763" i="37"/>
  <c r="N763" i="37"/>
  <c r="M764" i="37"/>
  <c r="N764" i="37"/>
  <c r="M765" i="37"/>
  <c r="N765" i="37"/>
  <c r="M766" i="37"/>
  <c r="N766" i="37"/>
  <c r="M767" i="37"/>
  <c r="N767" i="37"/>
  <c r="M768" i="37"/>
  <c r="N768" i="37"/>
  <c r="M769" i="37"/>
  <c r="N769" i="37"/>
  <c r="M770" i="37"/>
  <c r="N770" i="37"/>
  <c r="M771" i="37"/>
  <c r="N771" i="37"/>
  <c r="M772" i="37"/>
  <c r="N772" i="37"/>
  <c r="M773" i="37"/>
  <c r="N773" i="37"/>
  <c r="M774" i="37"/>
  <c r="N774" i="37"/>
  <c r="M775" i="37"/>
  <c r="N775" i="37"/>
  <c r="M776" i="37"/>
  <c r="N776" i="37"/>
  <c r="M777" i="37"/>
  <c r="N777" i="37"/>
  <c r="M778" i="37"/>
  <c r="N778" i="37"/>
  <c r="M779" i="37"/>
  <c r="N779" i="37"/>
  <c r="M780" i="37"/>
  <c r="N780" i="37"/>
  <c r="M781" i="37"/>
  <c r="N781" i="37"/>
  <c r="M782" i="37"/>
  <c r="N782" i="37"/>
  <c r="M783" i="37"/>
  <c r="N783" i="37"/>
  <c r="M784" i="37"/>
  <c r="N784" i="37"/>
  <c r="M785" i="37"/>
  <c r="N785" i="37"/>
  <c r="M786" i="37"/>
  <c r="N786" i="37"/>
  <c r="M787" i="37"/>
  <c r="N787" i="37"/>
  <c r="M788" i="37"/>
  <c r="N788" i="37"/>
  <c r="M789" i="37"/>
  <c r="N789" i="37"/>
  <c r="M790" i="37"/>
  <c r="N790" i="37"/>
  <c r="M791" i="37"/>
  <c r="N791" i="37"/>
  <c r="M792" i="37"/>
  <c r="N792" i="37"/>
  <c r="M793" i="37"/>
  <c r="N793" i="37"/>
  <c r="M794" i="37"/>
  <c r="N794" i="37"/>
  <c r="M795" i="37"/>
  <c r="N795" i="37"/>
  <c r="M796" i="37"/>
  <c r="N796" i="37"/>
  <c r="M797" i="37"/>
  <c r="N797" i="37"/>
  <c r="M798" i="37"/>
  <c r="N798" i="37"/>
  <c r="M799" i="37"/>
  <c r="N799" i="37"/>
  <c r="M800" i="37"/>
  <c r="N800" i="37"/>
  <c r="M801" i="37"/>
  <c r="N801" i="37"/>
  <c r="M802" i="37"/>
  <c r="N802" i="37"/>
  <c r="M803" i="37"/>
  <c r="N803" i="37"/>
  <c r="M804" i="37"/>
  <c r="N804" i="37"/>
  <c r="M805" i="37"/>
  <c r="N805" i="37"/>
  <c r="M806" i="37"/>
  <c r="N806" i="37"/>
  <c r="M807" i="37"/>
  <c r="N807" i="37"/>
  <c r="M808" i="37"/>
  <c r="N808" i="37"/>
  <c r="M809" i="37"/>
  <c r="N809" i="37"/>
  <c r="M810" i="37"/>
  <c r="N810" i="37"/>
  <c r="M811" i="37"/>
  <c r="N811" i="37"/>
  <c r="M812" i="37"/>
  <c r="N812" i="37"/>
  <c r="M813" i="37"/>
  <c r="N813" i="37"/>
  <c r="M814" i="37"/>
  <c r="N814" i="37"/>
  <c r="M815" i="37"/>
  <c r="N815" i="37"/>
  <c r="M816" i="37"/>
  <c r="N816" i="37"/>
  <c r="M817" i="37"/>
  <c r="N817" i="37"/>
  <c r="M818" i="37"/>
  <c r="N818" i="37"/>
  <c r="M819" i="37"/>
  <c r="N819" i="37"/>
  <c r="M820" i="37"/>
  <c r="N820" i="37"/>
  <c r="M821" i="37"/>
  <c r="N821" i="37"/>
  <c r="M822" i="37"/>
  <c r="N822" i="37"/>
  <c r="M823" i="37"/>
  <c r="N823" i="37"/>
  <c r="M824" i="37"/>
  <c r="N824" i="37"/>
  <c r="M825" i="37"/>
  <c r="N825" i="37"/>
  <c r="M826" i="37"/>
  <c r="N826" i="37"/>
  <c r="M827" i="37"/>
  <c r="N827" i="37"/>
  <c r="M828" i="37"/>
  <c r="N828" i="37"/>
  <c r="M829" i="37"/>
  <c r="N829" i="37"/>
  <c r="M830" i="37"/>
  <c r="N830" i="37"/>
  <c r="M831" i="37"/>
  <c r="N831" i="37"/>
  <c r="M832" i="37"/>
  <c r="N832" i="37"/>
  <c r="M833" i="37"/>
  <c r="N833" i="37"/>
  <c r="M834" i="37"/>
  <c r="N834" i="37"/>
  <c r="M835" i="37"/>
  <c r="N835" i="37"/>
  <c r="M836" i="37"/>
  <c r="N836" i="37"/>
  <c r="M837" i="37"/>
  <c r="N837" i="37"/>
  <c r="M838" i="37"/>
  <c r="N838" i="37"/>
  <c r="M839" i="37"/>
  <c r="N839" i="37"/>
  <c r="M840" i="37"/>
  <c r="N840" i="37"/>
  <c r="M841" i="37"/>
  <c r="N841" i="37"/>
  <c r="M842" i="37"/>
  <c r="N842" i="37"/>
  <c r="M843" i="37"/>
  <c r="N843" i="37"/>
  <c r="M844" i="37"/>
  <c r="N844" i="37"/>
  <c r="M845" i="37"/>
  <c r="N845" i="37"/>
  <c r="M846" i="37"/>
  <c r="N846" i="37"/>
  <c r="M847" i="37"/>
  <c r="N847" i="37"/>
  <c r="M848" i="37"/>
  <c r="N848" i="37"/>
  <c r="M849" i="37"/>
  <c r="N849" i="37"/>
  <c r="M850" i="37"/>
  <c r="N850" i="37"/>
  <c r="M851" i="37"/>
  <c r="N851" i="37"/>
  <c r="M852" i="37"/>
  <c r="N852" i="37"/>
  <c r="M853" i="37"/>
  <c r="N853" i="37"/>
  <c r="M854" i="37"/>
  <c r="N854" i="37"/>
  <c r="M855" i="37"/>
  <c r="N855" i="37"/>
  <c r="M856" i="37"/>
  <c r="N856" i="37"/>
  <c r="M857" i="37"/>
  <c r="N857" i="37"/>
  <c r="M858" i="37"/>
  <c r="N858" i="37"/>
  <c r="M859" i="37"/>
  <c r="N859" i="37"/>
  <c r="M860" i="37"/>
  <c r="N860" i="37"/>
  <c r="M861" i="37"/>
  <c r="N861" i="37"/>
  <c r="M862" i="37"/>
  <c r="N862" i="37"/>
  <c r="M863" i="37"/>
  <c r="N863" i="37"/>
  <c r="M864" i="37"/>
  <c r="N864" i="37"/>
  <c r="M865" i="37"/>
  <c r="N865" i="37"/>
  <c r="M866" i="37"/>
  <c r="N866" i="37"/>
  <c r="M867" i="37"/>
  <c r="N867" i="37"/>
  <c r="M868" i="37"/>
  <c r="N868" i="37"/>
  <c r="M869" i="37"/>
  <c r="N869" i="37"/>
  <c r="M870" i="37"/>
  <c r="N870" i="37"/>
  <c r="M871" i="37"/>
  <c r="N871" i="37"/>
  <c r="M872" i="37"/>
  <c r="N872" i="37"/>
  <c r="M873" i="37"/>
  <c r="N873" i="37"/>
  <c r="M874" i="37"/>
  <c r="N874" i="37"/>
  <c r="M875" i="37"/>
  <c r="N875" i="37"/>
  <c r="M876" i="37"/>
  <c r="N876" i="37"/>
  <c r="M877" i="37"/>
  <c r="N877" i="37"/>
  <c r="M878" i="37"/>
  <c r="N878" i="37"/>
  <c r="M879" i="37"/>
  <c r="N879" i="37"/>
  <c r="M880" i="37"/>
  <c r="N880" i="37"/>
  <c r="M881" i="37"/>
  <c r="N881" i="37"/>
  <c r="M882" i="37"/>
  <c r="N882" i="37"/>
  <c r="M883" i="37"/>
  <c r="N883" i="37"/>
  <c r="M884" i="37"/>
  <c r="N884" i="37"/>
  <c r="M885" i="37"/>
  <c r="N885" i="37"/>
  <c r="M886" i="37"/>
  <c r="N886" i="37"/>
  <c r="M887" i="37"/>
  <c r="N887" i="37"/>
  <c r="M888" i="37"/>
  <c r="N888" i="37"/>
  <c r="M889" i="37"/>
  <c r="N889" i="37"/>
  <c r="M890" i="37"/>
  <c r="N890" i="37"/>
  <c r="M891" i="37"/>
  <c r="N891" i="37"/>
  <c r="M892" i="37"/>
  <c r="N892" i="37"/>
  <c r="M893" i="37"/>
  <c r="N893" i="37"/>
  <c r="M894" i="37"/>
  <c r="N894" i="37"/>
  <c r="M895" i="37"/>
  <c r="N895" i="37"/>
  <c r="M896" i="37"/>
  <c r="N896" i="37"/>
  <c r="M897" i="37"/>
  <c r="N897" i="37"/>
  <c r="M898" i="37"/>
  <c r="N898" i="37"/>
  <c r="M899" i="37"/>
  <c r="N899" i="37"/>
  <c r="M900" i="37"/>
  <c r="N900" i="37"/>
  <c r="M901" i="37"/>
  <c r="N901" i="37"/>
  <c r="M902" i="37"/>
  <c r="N902" i="37"/>
  <c r="M903" i="37"/>
  <c r="N903" i="37"/>
  <c r="M904" i="37"/>
  <c r="N904" i="37"/>
  <c r="M905" i="37"/>
  <c r="N905" i="37"/>
  <c r="M906" i="37"/>
  <c r="N906" i="37"/>
  <c r="M907" i="37"/>
  <c r="N907" i="37"/>
  <c r="M908" i="37"/>
  <c r="N908" i="37"/>
  <c r="M909" i="37"/>
  <c r="N909" i="37"/>
  <c r="M910" i="37"/>
  <c r="N910" i="37"/>
  <c r="M911" i="37"/>
  <c r="N911" i="37"/>
  <c r="M912" i="37"/>
  <c r="N912" i="37"/>
  <c r="M913" i="37"/>
  <c r="N913" i="37"/>
  <c r="M914" i="37"/>
  <c r="N914" i="37"/>
  <c r="M915" i="37"/>
  <c r="N915" i="37"/>
  <c r="M916" i="37"/>
  <c r="N916" i="37"/>
  <c r="M917" i="37"/>
  <c r="N917" i="37"/>
  <c r="M918" i="37"/>
  <c r="N918" i="37"/>
  <c r="M919" i="37"/>
  <c r="N919" i="37"/>
  <c r="M920" i="37"/>
  <c r="N920" i="37"/>
  <c r="M921" i="37"/>
  <c r="N921" i="37"/>
  <c r="M922" i="37"/>
  <c r="N922" i="37"/>
  <c r="M923" i="37"/>
  <c r="N923" i="37"/>
  <c r="M924" i="37"/>
  <c r="N924" i="37"/>
  <c r="M925" i="37"/>
  <c r="N925" i="37"/>
  <c r="M926" i="37"/>
  <c r="N926" i="37"/>
  <c r="M927" i="37"/>
  <c r="N927" i="37"/>
  <c r="M928" i="37"/>
  <c r="N928" i="37"/>
  <c r="M929" i="37"/>
  <c r="N929" i="37"/>
  <c r="M930" i="37"/>
  <c r="N930" i="37"/>
  <c r="M931" i="37"/>
  <c r="N931" i="37"/>
  <c r="M932" i="37"/>
  <c r="N932" i="37"/>
  <c r="M933" i="37"/>
  <c r="N933" i="37"/>
  <c r="M934" i="37"/>
  <c r="N934" i="37"/>
  <c r="M935" i="37"/>
  <c r="N935" i="37"/>
  <c r="M936" i="37"/>
  <c r="N936" i="37"/>
  <c r="M937" i="37"/>
  <c r="N937" i="37"/>
  <c r="M938" i="37"/>
  <c r="N938" i="37"/>
  <c r="M939" i="37"/>
  <c r="N939" i="37"/>
  <c r="M940" i="37"/>
  <c r="N940" i="37"/>
  <c r="M941" i="37"/>
  <c r="N941" i="37"/>
  <c r="M942" i="37"/>
  <c r="N942" i="37"/>
  <c r="M943" i="37"/>
  <c r="N943" i="37"/>
  <c r="M944" i="37"/>
  <c r="N944" i="37"/>
  <c r="M945" i="37"/>
  <c r="N945" i="37"/>
  <c r="M946" i="37"/>
  <c r="N946" i="37"/>
  <c r="M947" i="37"/>
  <c r="N947" i="37"/>
  <c r="M948" i="37"/>
  <c r="N948" i="37"/>
  <c r="M949" i="37"/>
  <c r="N949" i="37"/>
  <c r="M950" i="37"/>
  <c r="N950" i="37"/>
  <c r="M951" i="37"/>
  <c r="N951" i="37"/>
  <c r="M952" i="37"/>
  <c r="N952" i="37"/>
  <c r="M953" i="37"/>
  <c r="N953" i="37"/>
  <c r="M954" i="37"/>
  <c r="N954" i="37"/>
  <c r="M955" i="37"/>
  <c r="N955" i="37"/>
  <c r="M956" i="37"/>
  <c r="N956" i="37"/>
  <c r="M957" i="37"/>
  <c r="N957" i="37"/>
  <c r="M958" i="37"/>
  <c r="N958" i="37"/>
  <c r="M959" i="37"/>
  <c r="N959" i="37"/>
  <c r="M960" i="37"/>
  <c r="N960" i="37"/>
  <c r="M961" i="37"/>
  <c r="N961" i="37"/>
  <c r="M962" i="37"/>
  <c r="N962" i="37"/>
  <c r="M963" i="37"/>
  <c r="N963" i="37"/>
  <c r="M964" i="37"/>
  <c r="N964" i="37"/>
  <c r="M965" i="37"/>
  <c r="N965" i="37"/>
  <c r="M966" i="37"/>
  <c r="N966" i="37"/>
  <c r="M967" i="37"/>
  <c r="N967" i="37"/>
  <c r="M968" i="37"/>
  <c r="N968" i="37"/>
  <c r="M969" i="37"/>
  <c r="N969" i="37"/>
  <c r="M970" i="37"/>
  <c r="N970" i="37"/>
  <c r="M971" i="37"/>
  <c r="N971" i="37"/>
  <c r="M972" i="37"/>
  <c r="N972" i="37"/>
  <c r="M973" i="37"/>
  <c r="N973" i="37"/>
  <c r="M974" i="37"/>
  <c r="N974" i="37"/>
  <c r="M975" i="37"/>
  <c r="N975" i="37"/>
  <c r="M976" i="37"/>
  <c r="N976" i="37"/>
  <c r="M977" i="37"/>
  <c r="N977" i="37"/>
  <c r="M978" i="37"/>
  <c r="N978" i="37"/>
  <c r="M979" i="37"/>
  <c r="N979" i="37"/>
  <c r="M980" i="37"/>
  <c r="N980" i="37"/>
  <c r="M981" i="37"/>
  <c r="N981" i="37"/>
  <c r="M982" i="37"/>
  <c r="N982" i="37"/>
  <c r="M983" i="37"/>
  <c r="N983" i="37"/>
  <c r="M984" i="37"/>
  <c r="N984" i="37"/>
  <c r="M985" i="37"/>
  <c r="N985" i="37"/>
  <c r="M986" i="37"/>
  <c r="N986" i="37"/>
  <c r="M987" i="37"/>
  <c r="N987" i="37"/>
  <c r="M988" i="37"/>
  <c r="N988" i="37"/>
  <c r="M989" i="37"/>
  <c r="N989" i="37"/>
  <c r="M990" i="37"/>
  <c r="N990" i="37"/>
  <c r="M991" i="37"/>
  <c r="N991" i="37"/>
  <c r="M992" i="37"/>
  <c r="N992" i="37"/>
  <c r="M993" i="37"/>
  <c r="N993" i="37"/>
  <c r="M994" i="37"/>
  <c r="N994" i="37"/>
  <c r="M995" i="37"/>
  <c r="N995" i="37"/>
  <c r="M996" i="37"/>
  <c r="N996" i="37"/>
  <c r="M997" i="37"/>
  <c r="N997" i="37"/>
  <c r="M998" i="37"/>
  <c r="N998" i="37"/>
  <c r="M999" i="37"/>
  <c r="N999" i="37"/>
  <c r="M1000" i="37"/>
  <c r="N1000" i="37"/>
  <c r="M1001" i="37"/>
  <c r="N1001" i="37"/>
  <c r="M1002" i="37"/>
  <c r="N1002" i="37"/>
  <c r="M1003" i="37"/>
  <c r="N1003" i="37"/>
  <c r="M1004" i="37"/>
  <c r="N1004" i="37"/>
  <c r="M1005" i="37"/>
  <c r="N1005" i="37"/>
  <c r="M1006" i="37"/>
  <c r="N1006" i="37"/>
  <c r="M1007" i="37"/>
  <c r="N1007" i="37"/>
  <c r="M1008" i="37"/>
  <c r="N1008" i="37"/>
  <c r="M1009" i="37"/>
  <c r="N1009" i="37"/>
  <c r="M1010" i="37"/>
  <c r="N1010" i="37"/>
  <c r="M1011" i="37"/>
  <c r="N1011" i="37"/>
  <c r="M1012" i="37"/>
  <c r="N1012" i="37"/>
  <c r="M1013" i="37"/>
  <c r="N1013" i="37"/>
  <c r="M1014" i="37"/>
  <c r="N1014" i="37"/>
  <c r="M1015" i="37"/>
  <c r="N1015" i="37"/>
  <c r="M1016" i="37"/>
  <c r="N1016" i="37"/>
  <c r="M1017" i="37"/>
  <c r="N1017" i="37"/>
  <c r="M1018" i="37"/>
  <c r="N1018" i="37"/>
  <c r="K11" i="37"/>
  <c r="N19" i="37"/>
  <c r="B3" i="31" l="1"/>
  <c r="C3" i="31"/>
  <c r="D3" i="31"/>
  <c r="E3" i="31"/>
  <c r="F3" i="31"/>
  <c r="B3" i="32"/>
  <c r="B18" i="32" s="1"/>
  <c r="D3" i="32"/>
  <c r="D18" i="32" s="1"/>
  <c r="F3" i="32"/>
  <c r="F18" i="32" s="1"/>
  <c r="H3" i="32"/>
  <c r="H18" i="32" s="1"/>
  <c r="J3" i="32"/>
  <c r="J18" i="32" s="1"/>
  <c r="A1" i="27"/>
  <c r="A2" i="26"/>
  <c r="A2" i="25"/>
  <c r="A2" i="24"/>
  <c r="A2" i="23"/>
  <c r="A1" i="14"/>
  <c r="C4" i="34"/>
  <c r="D4" i="34"/>
  <c r="E4" i="34"/>
  <c r="F4" i="34"/>
  <c r="G4" i="34"/>
  <c r="I1019" i="37" l="1"/>
  <c r="L12" i="37"/>
  <c r="L13" i="37" s="1"/>
  <c r="M19" i="37" l="1"/>
  <c r="M20" i="37"/>
  <c r="M23" i="37"/>
  <c r="M21" i="37"/>
  <c r="M22" i="37"/>
  <c r="B16" i="32"/>
  <c r="C8" i="32" s="1"/>
  <c r="B31" i="32"/>
  <c r="C23" i="32" s="1"/>
  <c r="G4" i="35"/>
  <c r="G13" i="35"/>
  <c r="G24" i="35"/>
  <c r="G23" i="35"/>
  <c r="G22" i="35"/>
  <c r="G21" i="35"/>
  <c r="G20" i="35"/>
  <c r="G19" i="35"/>
  <c r="G18" i="35"/>
  <c r="G17" i="35"/>
  <c r="G16" i="35"/>
  <c r="G15" i="35"/>
  <c r="G14" i="35"/>
  <c r="G12" i="35"/>
  <c r="G11" i="35"/>
  <c r="G10" i="35"/>
  <c r="G9" i="35"/>
  <c r="G8" i="35"/>
  <c r="G7" i="35"/>
  <c r="G6" i="35"/>
  <c r="G5" i="35"/>
  <c r="G26" i="35" l="1"/>
  <c r="B28" i="35" s="1"/>
  <c r="C31" i="32"/>
  <c r="C13" i="32"/>
  <c r="C11" i="32"/>
  <c r="C29" i="32"/>
  <c r="C10" i="32"/>
  <c r="C15" i="32"/>
  <c r="C28" i="32"/>
  <c r="C9" i="32"/>
  <c r="C25" i="32"/>
  <c r="C7" i="32"/>
  <c r="C14" i="32"/>
  <c r="C24" i="32"/>
  <c r="C6" i="32"/>
  <c r="C21" i="32"/>
  <c r="C5" i="32"/>
  <c r="C20" i="32"/>
  <c r="C16" i="32"/>
  <c r="C30" i="32"/>
  <c r="C26" i="32"/>
  <c r="C22" i="32"/>
  <c r="C12" i="32"/>
  <c r="C27" i="32"/>
  <c r="H4" i="35" l="1"/>
  <c r="H9" i="35"/>
  <c r="H18" i="35"/>
  <c r="H24" i="35"/>
  <c r="H11" i="35"/>
  <c r="H14" i="35"/>
  <c r="H12" i="35"/>
  <c r="H21" i="35"/>
  <c r="H13" i="35"/>
  <c r="H8" i="35"/>
  <c r="H23" i="35"/>
  <c r="H10" i="35"/>
  <c r="H20" i="35"/>
  <c r="H5" i="35"/>
  <c r="H15" i="35"/>
  <c r="H22" i="35"/>
  <c r="H6" i="35"/>
  <c r="H16" i="35"/>
  <c r="H7" i="35"/>
  <c r="H17" i="35"/>
  <c r="H19" i="35"/>
  <c r="H26" i="35" l="1"/>
  <c r="D9" i="34" l="1"/>
  <c r="E9" i="34"/>
  <c r="F9" i="34"/>
  <c r="G9" i="34"/>
  <c r="C9" i="34"/>
  <c r="J1" i="26" l="1"/>
  <c r="L1" i="26" s="1"/>
  <c r="M1" i="26" s="1"/>
  <c r="J1" i="25"/>
  <c r="L1" i="25" s="1"/>
  <c r="J1" i="24"/>
  <c r="L1" i="24" s="1"/>
  <c r="J1" i="23"/>
  <c r="L1" i="23" s="1"/>
  <c r="M1" i="23" s="1"/>
  <c r="M1" i="25" l="1"/>
  <c r="M1" i="24"/>
  <c r="N1" i="25" l="1"/>
  <c r="N1" i="26"/>
  <c r="N1" i="23"/>
  <c r="N1" i="24"/>
  <c r="T30" i="33" l="1"/>
  <c r="S30" i="33"/>
  <c r="R30" i="33"/>
  <c r="N25" i="33"/>
  <c r="N24" i="33"/>
  <c r="N23" i="33"/>
  <c r="N22" i="33"/>
  <c r="N18" i="33"/>
  <c r="N17" i="33"/>
  <c r="N16" i="33"/>
  <c r="N10" i="33"/>
  <c r="N9" i="33"/>
  <c r="N8" i="33"/>
  <c r="N7" i="33"/>
  <c r="N6" i="33"/>
  <c r="N5" i="33"/>
  <c r="N30" i="33" l="1"/>
  <c r="D16" i="32"/>
  <c r="E8" i="32" s="1"/>
  <c r="F16" i="32"/>
  <c r="G7" i="32" s="1"/>
  <c r="H16" i="32"/>
  <c r="I6" i="32" s="1"/>
  <c r="J16" i="32"/>
  <c r="K5" i="32" s="1"/>
  <c r="D31" i="32"/>
  <c r="E22" i="32" s="1"/>
  <c r="F31" i="32"/>
  <c r="G21" i="32" s="1"/>
  <c r="H31" i="32"/>
  <c r="I20" i="32" s="1"/>
  <c r="J31" i="32"/>
  <c r="K23" i="32" s="1"/>
  <c r="B4" i="31"/>
  <c r="B24" i="31" s="1"/>
  <c r="C4" i="31"/>
  <c r="C24" i="31" s="1"/>
  <c r="D4" i="31"/>
  <c r="D24" i="31" s="1"/>
  <c r="E4" i="31"/>
  <c r="E24" i="31" s="1"/>
  <c r="F4" i="31"/>
  <c r="B14" i="31"/>
  <c r="C14" i="31"/>
  <c r="D14" i="31"/>
  <c r="E14" i="31"/>
  <c r="F14" i="31"/>
  <c r="F24" i="31" s="1"/>
  <c r="I31" i="32" l="1"/>
  <c r="E31" i="32"/>
  <c r="I29" i="32"/>
  <c r="I27" i="32"/>
  <c r="I25" i="32"/>
  <c r="I23" i="32"/>
  <c r="I21" i="32"/>
  <c r="E29" i="32"/>
  <c r="E27" i="32"/>
  <c r="E25" i="32"/>
  <c r="E23" i="32"/>
  <c r="E21" i="32"/>
  <c r="K31" i="32"/>
  <c r="G31" i="32"/>
  <c r="K30" i="32"/>
  <c r="K28" i="32"/>
  <c r="K26" i="32"/>
  <c r="K24" i="32"/>
  <c r="K22" i="32"/>
  <c r="K20" i="32"/>
  <c r="G30" i="32"/>
  <c r="G28" i="32"/>
  <c r="G26" i="32"/>
  <c r="G24" i="32"/>
  <c r="G22" i="32"/>
  <c r="G20" i="32"/>
  <c r="E15" i="32"/>
  <c r="G14" i="32"/>
  <c r="I13" i="32"/>
  <c r="K12" i="32"/>
  <c r="E11" i="32"/>
  <c r="G10" i="32"/>
  <c r="I9" i="32"/>
  <c r="K8" i="32"/>
  <c r="E7" i="32"/>
  <c r="G6" i="32"/>
  <c r="I5" i="32"/>
  <c r="I30" i="32"/>
  <c r="K29" i="32"/>
  <c r="E28" i="32"/>
  <c r="G27" i="32"/>
  <c r="I26" i="32"/>
  <c r="K25" i="32"/>
  <c r="E24" i="32"/>
  <c r="G23" i="32"/>
  <c r="I22" i="32"/>
  <c r="K21" i="32"/>
  <c r="E20" i="32"/>
  <c r="I16" i="32"/>
  <c r="E16" i="32"/>
  <c r="K15" i="32"/>
  <c r="E14" i="32"/>
  <c r="G13" i="32"/>
  <c r="I12" i="32"/>
  <c r="K11" i="32"/>
  <c r="E10" i="32"/>
  <c r="G9" i="32"/>
  <c r="I8" i="32"/>
  <c r="K7" i="32"/>
  <c r="E6" i="32"/>
  <c r="G5" i="32"/>
  <c r="I15" i="32"/>
  <c r="K14" i="32"/>
  <c r="E13" i="32"/>
  <c r="G12" i="32"/>
  <c r="I11" i="32"/>
  <c r="K10" i="32"/>
  <c r="E9" i="32"/>
  <c r="G8" i="32"/>
  <c r="I7" i="32"/>
  <c r="K6" i="32"/>
  <c r="E5" i="32"/>
  <c r="E30" i="32"/>
  <c r="G29" i="32"/>
  <c r="I28" i="32"/>
  <c r="K27" i="32"/>
  <c r="E26" i="32"/>
  <c r="G25" i="32"/>
  <c r="I24" i="32"/>
  <c r="K16" i="32"/>
  <c r="G16" i="32"/>
  <c r="G15" i="32"/>
  <c r="I14" i="32"/>
  <c r="K13" i="32"/>
  <c r="E12" i="32"/>
  <c r="G11" i="32"/>
  <c r="I10" i="32"/>
  <c r="K9" i="32"/>
  <c r="J8" i="27" l="1"/>
  <c r="I8" i="27"/>
  <c r="J4" i="27"/>
  <c r="I4" i="27"/>
  <c r="A38" i="26"/>
  <c r="A39" i="26" s="1"/>
  <c r="I36" i="26"/>
  <c r="H36" i="26"/>
  <c r="A32" i="26"/>
  <c r="A33" i="26" s="1"/>
  <c r="I30" i="26"/>
  <c r="H30" i="26"/>
  <c r="A8" i="26"/>
  <c r="A9" i="26" s="1"/>
  <c r="A10" i="26" s="1"/>
  <c r="A11" i="26" s="1"/>
  <c r="A12" i="26" s="1"/>
  <c r="A13" i="26" s="1"/>
  <c r="A14" i="26" s="1"/>
  <c r="A15" i="26" s="1"/>
  <c r="A16" i="26" s="1"/>
  <c r="A17" i="26" s="1"/>
  <c r="A18" i="26" s="1"/>
  <c r="A19" i="26" s="1"/>
  <c r="A20" i="26" s="1"/>
  <c r="A21" i="26" s="1"/>
  <c r="A22" i="26" s="1"/>
  <c r="A23" i="26" s="1"/>
  <c r="A24" i="26" s="1"/>
  <c r="A25" i="26" s="1"/>
  <c r="A26" i="26" s="1"/>
  <c r="A27" i="26" s="1"/>
  <c r="A28" i="26" s="1"/>
  <c r="A29" i="26" s="1"/>
  <c r="I6" i="26"/>
  <c r="H6" i="26"/>
  <c r="A7" i="25"/>
  <c r="A8" i="25" s="1"/>
  <c r="A9" i="25" s="1"/>
  <c r="A10" i="25" s="1"/>
  <c r="A11" i="25" s="1"/>
  <c r="A12" i="25" s="1"/>
  <c r="A13" i="25" s="1"/>
  <c r="A14" i="25" s="1"/>
  <c r="A15" i="25" s="1"/>
  <c r="J5" i="25"/>
  <c r="I5" i="25"/>
  <c r="I48" i="24"/>
  <c r="H48" i="24"/>
  <c r="I45" i="24"/>
  <c r="H45" i="24"/>
  <c r="I42" i="24"/>
  <c r="H42" i="24"/>
  <c r="I41" i="24"/>
  <c r="H41" i="24"/>
  <c r="I34" i="24"/>
  <c r="H34" i="24"/>
  <c r="I11" i="24"/>
  <c r="H11" i="24"/>
  <c r="I7" i="24"/>
  <c r="H7" i="24"/>
  <c r="I6" i="24"/>
  <c r="I5" i="24" s="1"/>
  <c r="H6" i="24"/>
  <c r="I35" i="23"/>
  <c r="H35" i="23"/>
  <c r="I32" i="23"/>
  <c r="H32" i="23"/>
  <c r="H28" i="23" s="1"/>
  <c r="I29" i="23"/>
  <c r="I28" i="23" s="1"/>
  <c r="H29" i="23"/>
  <c r="I24" i="23"/>
  <c r="H24" i="23"/>
  <c r="H7" i="23" s="1"/>
  <c r="I19" i="23"/>
  <c r="H19" i="23"/>
  <c r="I8" i="23"/>
  <c r="I7" i="23" s="1"/>
  <c r="I6" i="23" s="1"/>
  <c r="H8" i="23"/>
  <c r="H5" i="24" l="1"/>
  <c r="H6" i="23"/>
  <c r="D6" i="16" l="1"/>
  <c r="D3" i="16" l="1"/>
  <c r="D4" i="16"/>
  <c r="D5" i="16"/>
  <c r="L137" i="10" l="1"/>
  <c r="K137" i="10"/>
  <c r="J137" i="10"/>
  <c r="I137" i="10"/>
  <c r="H137" i="10"/>
  <c r="G137" i="10"/>
  <c r="F137" i="10"/>
  <c r="E137" i="10"/>
  <c r="D137" i="10"/>
  <c r="C137" i="10"/>
  <c r="B137" i="10"/>
  <c r="L136" i="10"/>
  <c r="K136" i="10"/>
  <c r="J136" i="10"/>
  <c r="I136" i="10"/>
  <c r="H136" i="10"/>
  <c r="G136" i="10"/>
  <c r="F136" i="10"/>
  <c r="E136" i="10"/>
  <c r="D136" i="10"/>
  <c r="C136" i="10"/>
  <c r="B136" i="10"/>
  <c r="L135" i="10"/>
  <c r="K135" i="10"/>
  <c r="J135" i="10"/>
  <c r="I135" i="10"/>
  <c r="H135" i="10"/>
  <c r="G135" i="10"/>
  <c r="F135" i="10"/>
  <c r="E135" i="10"/>
  <c r="D135" i="10"/>
  <c r="C135" i="10"/>
  <c r="B135" i="10"/>
  <c r="L128" i="10"/>
  <c r="K128" i="10"/>
  <c r="J128" i="10"/>
  <c r="I128" i="10"/>
  <c r="H128" i="10"/>
  <c r="G128" i="10"/>
  <c r="F128" i="10"/>
  <c r="E128" i="10"/>
  <c r="D128" i="10"/>
  <c r="C128" i="10"/>
  <c r="B128" i="10"/>
  <c r="L123" i="10"/>
  <c r="K123" i="10"/>
  <c r="J123" i="10"/>
  <c r="I123" i="10"/>
  <c r="H123" i="10"/>
  <c r="G123" i="10"/>
  <c r="F123" i="10"/>
  <c r="E123" i="10"/>
  <c r="D123" i="10"/>
  <c r="C123" i="10"/>
  <c r="B123" i="10"/>
  <c r="L122" i="10"/>
  <c r="K122" i="10"/>
  <c r="J122" i="10"/>
  <c r="I122" i="10"/>
  <c r="H122" i="10"/>
  <c r="G122" i="10"/>
  <c r="F122" i="10"/>
  <c r="E122" i="10"/>
  <c r="D122" i="10"/>
  <c r="C122" i="10"/>
  <c r="B122" i="10"/>
  <c r="L121" i="10"/>
  <c r="K121" i="10"/>
  <c r="J121" i="10"/>
  <c r="I121" i="10"/>
  <c r="H121" i="10"/>
  <c r="G121" i="10"/>
  <c r="F121" i="10"/>
  <c r="E121" i="10"/>
  <c r="D121" i="10"/>
  <c r="C121" i="10"/>
  <c r="B121" i="10"/>
  <c r="L114" i="10"/>
  <c r="K114" i="10"/>
  <c r="J114" i="10"/>
  <c r="I114" i="10"/>
  <c r="H114" i="10"/>
  <c r="G114" i="10"/>
  <c r="F114" i="10"/>
  <c r="E114" i="10"/>
  <c r="D114" i="10"/>
  <c r="C114" i="10"/>
  <c r="B114" i="10"/>
  <c r="L107" i="10"/>
  <c r="K107" i="10"/>
  <c r="J107" i="10"/>
  <c r="I107" i="10"/>
  <c r="H107" i="10"/>
  <c r="G107" i="10"/>
  <c r="F107" i="10"/>
  <c r="E107" i="10"/>
  <c r="D107" i="10"/>
  <c r="C107" i="10"/>
  <c r="B107" i="10"/>
  <c r="L106" i="10"/>
  <c r="K106" i="10"/>
  <c r="J106" i="10"/>
  <c r="I106" i="10"/>
  <c r="H106" i="10"/>
  <c r="G106" i="10"/>
  <c r="F106" i="10"/>
  <c r="E106" i="10"/>
  <c r="D106" i="10"/>
  <c r="C106" i="10"/>
  <c r="B106" i="10"/>
  <c r="L102" i="10"/>
  <c r="K102" i="10"/>
  <c r="J102" i="10"/>
  <c r="I102" i="10"/>
  <c r="H102" i="10"/>
  <c r="G102" i="10"/>
  <c r="F102" i="10"/>
  <c r="E102" i="10"/>
  <c r="D102" i="10"/>
  <c r="C102" i="10"/>
  <c r="B102" i="10"/>
  <c r="L101" i="10"/>
  <c r="K101" i="10"/>
  <c r="J101" i="10"/>
  <c r="I101" i="10"/>
  <c r="H101" i="10"/>
  <c r="G101" i="10"/>
  <c r="F101" i="10"/>
  <c r="E101" i="10"/>
  <c r="D101" i="10"/>
  <c r="C101" i="10"/>
  <c r="B101" i="10"/>
  <c r="L97" i="10"/>
  <c r="K97" i="10"/>
  <c r="J97" i="10"/>
  <c r="I97" i="10"/>
  <c r="H97" i="10"/>
  <c r="G97" i="10"/>
  <c r="F97" i="10"/>
  <c r="E97" i="10"/>
  <c r="D97" i="10"/>
  <c r="C97" i="10"/>
  <c r="B97" i="10"/>
  <c r="L96" i="10"/>
  <c r="K96" i="10"/>
  <c r="J96" i="10"/>
  <c r="I96" i="10"/>
  <c r="H96" i="10"/>
  <c r="G96" i="10"/>
  <c r="F96" i="10"/>
  <c r="E96" i="10"/>
  <c r="D96" i="10"/>
  <c r="C96" i="10"/>
  <c r="B96" i="10"/>
  <c r="L92" i="10"/>
  <c r="K92" i="10"/>
  <c r="J92" i="10"/>
  <c r="I92" i="10"/>
  <c r="H92" i="10"/>
  <c r="G92" i="10"/>
  <c r="F92" i="10"/>
  <c r="E92" i="10"/>
  <c r="D92" i="10"/>
  <c r="C92" i="10"/>
  <c r="B92" i="10"/>
  <c r="A92" i="10"/>
  <c r="A97" i="10" s="1"/>
  <c r="A102" i="10" s="1"/>
  <c r="A107" i="10" s="1"/>
  <c r="L91" i="10"/>
  <c r="K91" i="10"/>
  <c r="J91" i="10"/>
  <c r="I91" i="10"/>
  <c r="H91" i="10"/>
  <c r="G91" i="10"/>
  <c r="F91" i="10"/>
  <c r="E91" i="10"/>
  <c r="D91" i="10"/>
  <c r="C91" i="10"/>
  <c r="B91" i="10"/>
  <c r="A91" i="10"/>
  <c r="A96" i="10" s="1"/>
  <c r="A101" i="10" s="1"/>
  <c r="A106" i="10" s="1"/>
  <c r="A90" i="10"/>
  <c r="A95" i="10" s="1"/>
  <c r="A100" i="10" s="1"/>
  <c r="A105" i="10" s="1"/>
  <c r="A89" i="10"/>
  <c r="A94" i="10" s="1"/>
  <c r="A99" i="10" s="1"/>
  <c r="A104" i="10" s="1"/>
  <c r="L87" i="10"/>
  <c r="K87" i="10"/>
  <c r="J87" i="10"/>
  <c r="I87" i="10"/>
  <c r="H87" i="10"/>
  <c r="G87" i="10"/>
  <c r="F87" i="10"/>
  <c r="E87" i="10"/>
  <c r="D87" i="10"/>
  <c r="C87" i="10"/>
  <c r="B87" i="10"/>
  <c r="L86" i="10"/>
  <c r="K86" i="10"/>
  <c r="J86" i="10"/>
  <c r="I86" i="10"/>
  <c r="H86" i="10"/>
  <c r="G86" i="10"/>
  <c r="F86" i="10"/>
  <c r="E86" i="10"/>
  <c r="D86" i="10"/>
  <c r="C86" i="10"/>
  <c r="B86" i="10"/>
  <c r="A80" i="10"/>
  <c r="A123" i="10" s="1"/>
  <c r="A137" i="10" s="1"/>
  <c r="A79" i="10"/>
  <c r="A122" i="10" s="1"/>
  <c r="A136" i="10" s="1"/>
  <c r="A78" i="10"/>
  <c r="A121" i="10" s="1"/>
  <c r="A135" i="10" s="1"/>
  <c r="A77" i="10"/>
  <c r="A120" i="10" s="1"/>
  <c r="A134" i="10" s="1"/>
  <c r="L76" i="10"/>
  <c r="K76" i="10"/>
  <c r="J76" i="10"/>
  <c r="I76" i="10"/>
  <c r="H76" i="10"/>
  <c r="G76" i="10"/>
  <c r="F76" i="10"/>
  <c r="E76" i="10"/>
  <c r="D76" i="10"/>
  <c r="C76" i="10"/>
  <c r="B76" i="10"/>
  <c r="A76" i="10"/>
  <c r="A119" i="10" s="1"/>
  <c r="A133" i="10" s="1"/>
  <c r="L75" i="10"/>
  <c r="L80" i="10" s="1"/>
  <c r="K75" i="10"/>
  <c r="J75" i="10"/>
  <c r="J80" i="10" s="1"/>
  <c r="I75" i="10"/>
  <c r="I80" i="10" s="1"/>
  <c r="H75" i="10"/>
  <c r="G75" i="10"/>
  <c r="F75" i="10"/>
  <c r="E75" i="10"/>
  <c r="E80" i="10" s="1"/>
  <c r="D75" i="10"/>
  <c r="C75" i="10"/>
  <c r="B75" i="10"/>
  <c r="B80" i="10" s="1"/>
  <c r="A75" i="10"/>
  <c r="A118" i="10" s="1"/>
  <c r="A132" i="10" s="1"/>
  <c r="L74" i="10"/>
  <c r="K74" i="10"/>
  <c r="J74" i="10"/>
  <c r="I74" i="10"/>
  <c r="H74" i="10"/>
  <c r="G74" i="10"/>
  <c r="F74" i="10"/>
  <c r="E74" i="10"/>
  <c r="D74" i="10"/>
  <c r="C74" i="10"/>
  <c r="B74" i="10"/>
  <c r="A74" i="10"/>
  <c r="A117" i="10" s="1"/>
  <c r="A131" i="10" s="1"/>
  <c r="L73" i="10"/>
  <c r="K73" i="10"/>
  <c r="J73" i="10"/>
  <c r="I73" i="10"/>
  <c r="H73" i="10"/>
  <c r="G73" i="10"/>
  <c r="F73" i="10"/>
  <c r="E73" i="10"/>
  <c r="D73" i="10"/>
  <c r="C73" i="10"/>
  <c r="B73" i="10"/>
  <c r="A73" i="10"/>
  <c r="A116" i="10" s="1"/>
  <c r="A130" i="10" s="1"/>
  <c r="L72" i="10"/>
  <c r="K72" i="10"/>
  <c r="J72" i="10"/>
  <c r="I72" i="10"/>
  <c r="H72" i="10"/>
  <c r="G72" i="10"/>
  <c r="F72" i="10"/>
  <c r="E72" i="10"/>
  <c r="D72" i="10"/>
  <c r="C72" i="10"/>
  <c r="B72" i="10"/>
  <c r="A72" i="10"/>
  <c r="A115" i="10" s="1"/>
  <c r="A129" i="10" s="1"/>
  <c r="A71" i="10"/>
  <c r="A114" i="10" s="1"/>
  <c r="A128" i="10" s="1"/>
  <c r="L70" i="10"/>
  <c r="L79" i="10" s="1"/>
  <c r="K70" i="10"/>
  <c r="K79" i="10" s="1"/>
  <c r="J70" i="10"/>
  <c r="J79" i="10" s="1"/>
  <c r="I70" i="10"/>
  <c r="I79" i="10" s="1"/>
  <c r="H70" i="10"/>
  <c r="H79" i="10" s="1"/>
  <c r="G70" i="10"/>
  <c r="G79" i="10" s="1"/>
  <c r="F70" i="10"/>
  <c r="F79" i="10" s="1"/>
  <c r="E70" i="10"/>
  <c r="E79" i="10" s="1"/>
  <c r="D70" i="10"/>
  <c r="D79" i="10" s="1"/>
  <c r="C70" i="10"/>
  <c r="C79" i="10" s="1"/>
  <c r="B70" i="10"/>
  <c r="B79" i="10" s="1"/>
  <c r="A70" i="10"/>
  <c r="A113" i="10" s="1"/>
  <c r="A127" i="10" s="1"/>
  <c r="L69" i="10"/>
  <c r="L71" i="10" s="1"/>
  <c r="K69" i="10"/>
  <c r="K71" i="10" s="1"/>
  <c r="J69" i="10"/>
  <c r="J71" i="10" s="1"/>
  <c r="I69" i="10"/>
  <c r="I71" i="10" s="1"/>
  <c r="H69" i="10"/>
  <c r="H71" i="10" s="1"/>
  <c r="G69" i="10"/>
  <c r="G71" i="10" s="1"/>
  <c r="F69" i="10"/>
  <c r="F71" i="10" s="1"/>
  <c r="E69" i="10"/>
  <c r="E71" i="10" s="1"/>
  <c r="D69" i="10"/>
  <c r="D71" i="10" s="1"/>
  <c r="C69" i="10"/>
  <c r="C71" i="10" s="1"/>
  <c r="B69" i="10"/>
  <c r="B71" i="10" s="1"/>
  <c r="A69" i="10"/>
  <c r="A112" i="10" s="1"/>
  <c r="A126" i="10" s="1"/>
  <c r="L66" i="10"/>
  <c r="K66" i="10"/>
  <c r="J66" i="10"/>
  <c r="I66" i="10"/>
  <c r="H66" i="10"/>
  <c r="G66" i="10"/>
  <c r="F66" i="10"/>
  <c r="E66" i="10"/>
  <c r="D66" i="10"/>
  <c r="C66" i="10"/>
  <c r="B66" i="10"/>
  <c r="L65" i="10"/>
  <c r="K65" i="10"/>
  <c r="J65" i="10"/>
  <c r="I65" i="10"/>
  <c r="H65" i="10"/>
  <c r="G65" i="10"/>
  <c r="F65" i="10"/>
  <c r="E65" i="10"/>
  <c r="D65" i="10"/>
  <c r="C65" i="10"/>
  <c r="B65" i="10"/>
  <c r="L64" i="10"/>
  <c r="K64" i="10"/>
  <c r="J64" i="10"/>
  <c r="I64" i="10"/>
  <c r="H64" i="10"/>
  <c r="G64" i="10"/>
  <c r="F64" i="10"/>
  <c r="E64" i="10"/>
  <c r="D64" i="10"/>
  <c r="C64" i="10"/>
  <c r="B64" i="10"/>
  <c r="L57" i="10"/>
  <c r="K57" i="10"/>
  <c r="J57" i="10"/>
  <c r="I57" i="10"/>
  <c r="H57" i="10"/>
  <c r="G57" i="10"/>
  <c r="F57" i="10"/>
  <c r="E57" i="10"/>
  <c r="D57" i="10"/>
  <c r="C57" i="10"/>
  <c r="B57" i="10"/>
  <c r="L52" i="10"/>
  <c r="K52" i="10"/>
  <c r="J52" i="10"/>
  <c r="I52" i="10"/>
  <c r="H52" i="10"/>
  <c r="G52" i="10"/>
  <c r="F52" i="10"/>
  <c r="E52" i="10"/>
  <c r="D52" i="10"/>
  <c r="L51" i="10"/>
  <c r="K51" i="10"/>
  <c r="J51" i="10"/>
  <c r="I51" i="10"/>
  <c r="H51" i="10"/>
  <c r="G51" i="10"/>
  <c r="F51" i="10"/>
  <c r="E51" i="10"/>
  <c r="D51" i="10"/>
  <c r="L50" i="10"/>
  <c r="K50" i="10"/>
  <c r="J50" i="10"/>
  <c r="I50" i="10"/>
  <c r="H50" i="10"/>
  <c r="G50" i="10"/>
  <c r="F50" i="10"/>
  <c r="E50" i="10"/>
  <c r="D50" i="10"/>
  <c r="C39" i="10"/>
  <c r="C37" i="10"/>
  <c r="C35" i="10"/>
  <c r="C34" i="10"/>
  <c r="C33" i="10"/>
  <c r="C32" i="10"/>
  <c r="L31" i="10"/>
  <c r="L36" i="10" s="1"/>
  <c r="K31" i="10"/>
  <c r="K36" i="10" s="1"/>
  <c r="J31" i="10"/>
  <c r="J36" i="10" s="1"/>
  <c r="I31" i="10"/>
  <c r="I36" i="10" s="1"/>
  <c r="H31" i="10"/>
  <c r="H36" i="10" s="1"/>
  <c r="G31" i="10"/>
  <c r="G36" i="10" s="1"/>
  <c r="F31" i="10"/>
  <c r="F36" i="10" s="1"/>
  <c r="E31" i="10"/>
  <c r="E36" i="10" s="1"/>
  <c r="D31" i="10"/>
  <c r="D36" i="10" s="1"/>
  <c r="C30" i="10"/>
  <c r="L29" i="10"/>
  <c r="K29" i="10"/>
  <c r="J29" i="10"/>
  <c r="I29" i="10"/>
  <c r="H29" i="10"/>
  <c r="G29" i="10"/>
  <c r="F29" i="10"/>
  <c r="E29" i="10"/>
  <c r="D29" i="10"/>
  <c r="C28" i="10"/>
  <c r="C27" i="10"/>
  <c r="C29" i="10" s="1"/>
  <c r="D26" i="10"/>
  <c r="D54" i="10" s="1"/>
  <c r="D68" i="10" s="1"/>
  <c r="D82" i="10" s="1"/>
  <c r="D111" i="10" s="1"/>
  <c r="D125" i="10" s="1"/>
  <c r="C24" i="10"/>
  <c r="C23" i="10"/>
  <c r="C22" i="10"/>
  <c r="C21" i="10"/>
  <c r="E20" i="10"/>
  <c r="F20" i="10" s="1"/>
  <c r="G20" i="10" s="1"/>
  <c r="H20" i="10" s="1"/>
  <c r="I20" i="10" s="1"/>
  <c r="J20" i="10" s="1"/>
  <c r="K20" i="10" s="1"/>
  <c r="L20" i="10" s="1"/>
  <c r="D17" i="10"/>
  <c r="A17" i="10"/>
  <c r="K16" i="10"/>
  <c r="F16" i="10"/>
  <c r="F15" i="10"/>
  <c r="F14" i="10"/>
  <c r="A14" i="10"/>
  <c r="F13" i="10"/>
  <c r="A13" i="10"/>
  <c r="F12" i="10"/>
  <c r="A12" i="10"/>
  <c r="K10" i="10"/>
  <c r="D10" i="10"/>
  <c r="D18" i="10" s="1"/>
  <c r="E9" i="10" s="1"/>
  <c r="L4" i="10"/>
  <c r="K4" i="10"/>
  <c r="H80" i="10" l="1"/>
  <c r="C80" i="10"/>
  <c r="F80" i="10"/>
  <c r="D80" i="10"/>
  <c r="K80" i="10"/>
  <c r="B78" i="10"/>
  <c r="N21" i="10"/>
  <c r="K18" i="10"/>
  <c r="L9" i="10" s="1"/>
  <c r="G80" i="10"/>
  <c r="J78" i="10"/>
  <c r="F78" i="10"/>
  <c r="K78" i="10"/>
  <c r="D78" i="10"/>
  <c r="H78" i="10"/>
  <c r="L78" i="10"/>
  <c r="C36" i="10"/>
  <c r="E26" i="10"/>
  <c r="F26" i="10" s="1"/>
  <c r="G26" i="10" s="1"/>
  <c r="H26" i="10" s="1"/>
  <c r="I26" i="10" s="1"/>
  <c r="J26" i="10" s="1"/>
  <c r="K26" i="10" s="1"/>
  <c r="L26" i="10" s="1"/>
  <c r="C31" i="10"/>
  <c r="N31" i="10" s="1"/>
  <c r="C78" i="10"/>
  <c r="G78" i="10"/>
  <c r="E78" i="10"/>
  <c r="I78" i="10"/>
  <c r="E16" i="10"/>
  <c r="E8" i="10"/>
  <c r="E18" i="10"/>
  <c r="E54" i="10"/>
  <c r="E10" i="10"/>
  <c r="E12" i="10"/>
  <c r="E13" i="10"/>
  <c r="E14" i="10"/>
  <c r="E17" i="10"/>
  <c r="E6" i="10"/>
  <c r="E15" i="10"/>
  <c r="E7" i="10"/>
  <c r="L15" i="10"/>
  <c r="L16" i="10"/>
  <c r="C54" i="10"/>
  <c r="L14" i="10" l="1"/>
  <c r="L6" i="10"/>
  <c r="L13" i="10"/>
  <c r="L18" i="10"/>
  <c r="N18" i="10"/>
  <c r="L17" i="10"/>
  <c r="L12" i="10"/>
  <c r="L7" i="10"/>
  <c r="L8" i="10"/>
  <c r="L10" i="10"/>
  <c r="E68" i="10"/>
  <c r="E82" i="10" s="1"/>
  <c r="E111" i="10" s="1"/>
  <c r="E125" i="10" s="1"/>
  <c r="F54" i="10"/>
  <c r="C68" i="10"/>
  <c r="C82" i="10" s="1"/>
  <c r="C111" i="10" s="1"/>
  <c r="C125" i="10" s="1"/>
  <c r="B54" i="10"/>
  <c r="B68" i="10" s="1"/>
  <c r="B82" i="10" s="1"/>
  <c r="B111" i="10" s="1"/>
  <c r="B125" i="10" s="1"/>
  <c r="G54" i="10" l="1"/>
  <c r="F68" i="10"/>
  <c r="F82" i="10" s="1"/>
  <c r="F111" i="10" s="1"/>
  <c r="F125" i="10" s="1"/>
  <c r="G68" i="10" l="1"/>
  <c r="G82" i="10" s="1"/>
  <c r="G111" i="10" s="1"/>
  <c r="G125" i="10" s="1"/>
  <c r="H54" i="10"/>
  <c r="H68" i="10" l="1"/>
  <c r="H82" i="10" s="1"/>
  <c r="H111" i="10" s="1"/>
  <c r="H125" i="10" s="1"/>
  <c r="I54" i="10"/>
  <c r="I68" i="10" l="1"/>
  <c r="I82" i="10" s="1"/>
  <c r="I111" i="10" s="1"/>
  <c r="I125" i="10" s="1"/>
  <c r="J54" i="10"/>
  <c r="K54" i="10" l="1"/>
  <c r="J68" i="10"/>
  <c r="J82" i="10" s="1"/>
  <c r="J111" i="10" s="1"/>
  <c r="J125" i="10" s="1"/>
  <c r="L54" i="10" l="1"/>
  <c r="L68" i="10" s="1"/>
  <c r="L82" i="10" s="1"/>
  <c r="L111" i="10" s="1"/>
  <c r="L125" i="10" s="1"/>
  <c r="K68" i="10"/>
  <c r="K82" i="10" s="1"/>
  <c r="K111" i="10" s="1"/>
  <c r="K125" i="10" s="1"/>
  <c r="C44" i="6" l="1"/>
  <c r="C42" i="6" l="1"/>
  <c r="Q39" i="6"/>
  <c r="Q18" i="6" s="1"/>
  <c r="P39" i="6"/>
  <c r="P18" i="6" s="1"/>
  <c r="O39" i="6"/>
  <c r="O18" i="6" s="1"/>
  <c r="N39" i="6"/>
  <c r="N18" i="6" s="1"/>
  <c r="M39" i="6"/>
  <c r="M18" i="6" s="1"/>
  <c r="L39" i="6"/>
  <c r="L18" i="6" s="1"/>
  <c r="K39" i="6"/>
  <c r="K18" i="6" s="1"/>
  <c r="J39" i="6"/>
  <c r="J18" i="6" s="1"/>
  <c r="I39" i="6"/>
  <c r="I18" i="6" s="1"/>
  <c r="H39" i="6"/>
  <c r="H18" i="6" s="1"/>
  <c r="G39" i="6"/>
  <c r="G18" i="6" s="1"/>
  <c r="F39" i="6"/>
  <c r="F18" i="6" s="1"/>
  <c r="E39" i="6"/>
  <c r="E18" i="6" s="1"/>
  <c r="D39" i="6"/>
  <c r="D18" i="6" s="1"/>
  <c r="C39" i="6"/>
  <c r="C18" i="6" s="1"/>
  <c r="C25" i="6"/>
  <c r="D25" i="6" s="1"/>
  <c r="E25" i="6" s="1"/>
  <c r="C21" i="6"/>
  <c r="D21" i="6" s="1"/>
  <c r="E21" i="6" s="1"/>
  <c r="F21" i="6" s="1"/>
  <c r="G21" i="6" s="1"/>
  <c r="H21" i="6" s="1"/>
  <c r="I21" i="6" s="1"/>
  <c r="J21" i="6" s="1"/>
  <c r="K21" i="6" s="1"/>
  <c r="L21" i="6" s="1"/>
  <c r="M21" i="6" s="1"/>
  <c r="N21" i="6" s="1"/>
  <c r="O21" i="6" s="1"/>
  <c r="P21" i="6" s="1"/>
  <c r="Q21" i="6" s="1"/>
  <c r="C20" i="6"/>
  <c r="D20" i="6" s="1"/>
  <c r="E20" i="6" s="1"/>
  <c r="F20" i="6" s="1"/>
  <c r="G20" i="6" s="1"/>
  <c r="H20" i="6" s="1"/>
  <c r="I20" i="6" s="1"/>
  <c r="J20" i="6" s="1"/>
  <c r="K20" i="6" s="1"/>
  <c r="L20" i="6" s="1"/>
  <c r="M20" i="6" s="1"/>
  <c r="N20" i="6" s="1"/>
  <c r="O20" i="6" s="1"/>
  <c r="P20" i="6" s="1"/>
  <c r="Q20" i="6" s="1"/>
  <c r="C17" i="6"/>
  <c r="D17" i="6" s="1"/>
  <c r="E17" i="6" s="1"/>
  <c r="F17" i="6" s="1"/>
  <c r="G17" i="6" s="1"/>
  <c r="H17" i="6" s="1"/>
  <c r="I17" i="6" s="1"/>
  <c r="J17" i="6" s="1"/>
  <c r="K17" i="6" s="1"/>
  <c r="L17" i="6" s="1"/>
  <c r="M17" i="6" s="1"/>
  <c r="N17" i="6" s="1"/>
  <c r="O17" i="6" s="1"/>
  <c r="P17" i="6" s="1"/>
  <c r="Q17" i="6" s="1"/>
  <c r="C16" i="6"/>
  <c r="D16" i="6" s="1"/>
  <c r="E16" i="6" s="1"/>
  <c r="F16" i="6" s="1"/>
  <c r="G16" i="6" s="1"/>
  <c r="H16" i="6" s="1"/>
  <c r="I16" i="6" s="1"/>
  <c r="J16" i="6" s="1"/>
  <c r="K16" i="6" s="1"/>
  <c r="L16" i="6" s="1"/>
  <c r="M16" i="6" s="1"/>
  <c r="N16" i="6" s="1"/>
  <c r="O16" i="6" s="1"/>
  <c r="P16" i="6" s="1"/>
  <c r="Q16" i="6" s="1"/>
  <c r="C14" i="6"/>
  <c r="D14" i="6" s="1"/>
  <c r="E14" i="6" s="1"/>
  <c r="F14" i="6" s="1"/>
  <c r="G14" i="6" s="1"/>
  <c r="H14" i="6" s="1"/>
  <c r="I14" i="6" s="1"/>
  <c r="J14" i="6" s="1"/>
  <c r="K14" i="6" s="1"/>
  <c r="L14" i="6" s="1"/>
  <c r="M14" i="6" s="1"/>
  <c r="N14" i="6" s="1"/>
  <c r="O14" i="6" s="1"/>
  <c r="P14" i="6" s="1"/>
  <c r="Q14" i="6" s="1"/>
  <c r="C13" i="6"/>
  <c r="Q9" i="6"/>
  <c r="P9" i="6"/>
  <c r="O9" i="6"/>
  <c r="N9" i="6"/>
  <c r="M9" i="6"/>
  <c r="L9" i="6"/>
  <c r="K9" i="6"/>
  <c r="J9" i="6"/>
  <c r="I9" i="6"/>
  <c r="H9" i="6"/>
  <c r="G9" i="6"/>
  <c r="F9" i="6"/>
  <c r="E9" i="6"/>
  <c r="D9" i="6"/>
  <c r="C9" i="6"/>
  <c r="C5" i="6"/>
  <c r="D5" i="6" s="1"/>
  <c r="E5" i="6" s="1"/>
  <c r="F5" i="6" s="1"/>
  <c r="G5" i="6" s="1"/>
  <c r="H5" i="6" s="1"/>
  <c r="I5" i="6" s="1"/>
  <c r="J5" i="6" s="1"/>
  <c r="K5" i="6" s="1"/>
  <c r="L5" i="6" s="1"/>
  <c r="M5" i="6" s="1"/>
  <c r="N5" i="6" s="1"/>
  <c r="O5" i="6" s="1"/>
  <c r="P5" i="6" s="1"/>
  <c r="Q5" i="6" s="1"/>
  <c r="D2" i="6"/>
  <c r="E2" i="6" s="1"/>
  <c r="F2" i="6" s="1"/>
  <c r="G2" i="6" s="1"/>
  <c r="H2" i="6" s="1"/>
  <c r="I2" i="6" s="1"/>
  <c r="J2" i="6" s="1"/>
  <c r="K2" i="6" s="1"/>
  <c r="L2" i="6" s="1"/>
  <c r="M2" i="6" s="1"/>
  <c r="N2" i="6" s="1"/>
  <c r="O2" i="6" s="1"/>
  <c r="P2" i="6" s="1"/>
  <c r="Q2" i="6" s="1"/>
  <c r="D13" i="6" l="1"/>
  <c r="E13" i="6" s="1"/>
  <c r="F25" i="6"/>
  <c r="C6" i="6"/>
  <c r="C43" i="6"/>
  <c r="C26" i="6"/>
  <c r="D44" i="6"/>
  <c r="E44" i="6" l="1"/>
  <c r="D42" i="6"/>
  <c r="C8" i="6"/>
  <c r="C27" i="6"/>
  <c r="C29" i="6" s="1"/>
  <c r="C15" i="6" s="1"/>
  <c r="G25" i="6"/>
  <c r="F13" i="6"/>
  <c r="C19" i="6" l="1"/>
  <c r="C22" i="6" s="1"/>
  <c r="C7" i="6" s="1"/>
  <c r="C10" i="6" s="1"/>
  <c r="H25" i="6"/>
  <c r="G13" i="6"/>
  <c r="D43" i="6"/>
  <c r="D26" i="6"/>
  <c r="D6" i="6"/>
  <c r="E42" i="6"/>
  <c r="F44" i="6"/>
  <c r="D8" i="6" l="1"/>
  <c r="D27" i="6"/>
  <c r="D29" i="6" s="1"/>
  <c r="D15" i="6" s="1"/>
  <c r="D19" i="6" s="1"/>
  <c r="D22" i="6" s="1"/>
  <c r="D7" i="6" s="1"/>
  <c r="E43" i="6"/>
  <c r="E26" i="6"/>
  <c r="E6" i="6"/>
  <c r="H13" i="6"/>
  <c r="I25" i="6"/>
  <c r="G44" i="6"/>
  <c r="F42" i="6"/>
  <c r="D10" i="6" l="1"/>
  <c r="E8" i="6"/>
  <c r="E27" i="6"/>
  <c r="E29" i="6" s="1"/>
  <c r="E15" i="6" s="1"/>
  <c r="E19" i="6" s="1"/>
  <c r="E22" i="6" s="1"/>
  <c r="E7" i="6" s="1"/>
  <c r="I13" i="6"/>
  <c r="G42" i="6"/>
  <c r="H44" i="6"/>
  <c r="J25" i="6"/>
  <c r="F43" i="6"/>
  <c r="F26" i="6"/>
  <c r="F6" i="6"/>
  <c r="E10" i="6" l="1"/>
  <c r="J13" i="6"/>
  <c r="F27" i="6"/>
  <c r="F29" i="6" s="1"/>
  <c r="F15" i="6" s="1"/>
  <c r="F19" i="6" s="1"/>
  <c r="F22" i="6" s="1"/>
  <c r="F7" i="6" s="1"/>
  <c r="F8" i="6"/>
  <c r="K25" i="6"/>
  <c r="H42" i="6"/>
  <c r="I44" i="6"/>
  <c r="G26" i="6"/>
  <c r="G6" i="6"/>
  <c r="G43" i="6"/>
  <c r="F10" i="6" l="1"/>
  <c r="G27" i="6"/>
  <c r="G29" i="6" s="1"/>
  <c r="G15" i="6" s="1"/>
  <c r="G19" i="6" s="1"/>
  <c r="G22" i="6" s="1"/>
  <c r="G7" i="6" s="1"/>
  <c r="G8" i="6"/>
  <c r="K13" i="6"/>
  <c r="I42" i="6"/>
  <c r="J44" i="6"/>
  <c r="H43" i="6"/>
  <c r="H26" i="6"/>
  <c r="H6" i="6"/>
  <c r="L25" i="6"/>
  <c r="G10" i="6" l="1"/>
  <c r="L13" i="6"/>
  <c r="J42" i="6"/>
  <c r="K44" i="6"/>
  <c r="I26" i="6"/>
  <c r="I43" i="6"/>
  <c r="I6" i="6"/>
  <c r="M25" i="6"/>
  <c r="H27" i="6"/>
  <c r="H29" i="6" s="1"/>
  <c r="H15" i="6" s="1"/>
  <c r="H19" i="6" s="1"/>
  <c r="H22" i="6" s="1"/>
  <c r="H7" i="6" s="1"/>
  <c r="H8" i="6"/>
  <c r="H10" i="6" l="1"/>
  <c r="N25" i="6"/>
  <c r="I8" i="6"/>
  <c r="I27" i="6"/>
  <c r="I29" i="6" s="1"/>
  <c r="I15" i="6" s="1"/>
  <c r="I19" i="6" s="1"/>
  <c r="I22" i="6" s="1"/>
  <c r="I7" i="6" s="1"/>
  <c r="K42" i="6"/>
  <c r="L44" i="6"/>
  <c r="J26" i="6"/>
  <c r="J43" i="6"/>
  <c r="J6" i="6"/>
  <c r="M13" i="6"/>
  <c r="I10" i="6" l="1"/>
  <c r="O25" i="6"/>
  <c r="M44" i="6"/>
  <c r="L42" i="6"/>
  <c r="K43" i="6"/>
  <c r="K26" i="6"/>
  <c r="K6" i="6"/>
  <c r="N13" i="6"/>
  <c r="J27" i="6"/>
  <c r="J29" i="6" s="1"/>
  <c r="J15" i="6" s="1"/>
  <c r="J19" i="6" s="1"/>
  <c r="J22" i="6" s="1"/>
  <c r="J7" i="6" s="1"/>
  <c r="J8" i="6"/>
  <c r="J10" i="6" l="1"/>
  <c r="O13" i="6"/>
  <c r="L43" i="6"/>
  <c r="L26" i="6"/>
  <c r="L6" i="6"/>
  <c r="M42" i="6"/>
  <c r="N44" i="6"/>
  <c r="P25" i="6"/>
  <c r="K27" i="6"/>
  <c r="K29" i="6" s="1"/>
  <c r="K15" i="6" s="1"/>
  <c r="K19" i="6" s="1"/>
  <c r="K22" i="6" s="1"/>
  <c r="K7" i="6" s="1"/>
  <c r="K8" i="6"/>
  <c r="K10" i="6" l="1"/>
  <c r="L8" i="6"/>
  <c r="L27" i="6"/>
  <c r="L29" i="6" s="1"/>
  <c r="L15" i="6" s="1"/>
  <c r="L19" i="6" s="1"/>
  <c r="L22" i="6" s="1"/>
  <c r="L7" i="6" s="1"/>
  <c r="Q25" i="6"/>
  <c r="M43" i="6"/>
  <c r="M26" i="6"/>
  <c r="M6" i="6"/>
  <c r="P13" i="6"/>
  <c r="N42" i="6"/>
  <c r="O44" i="6"/>
  <c r="L10" i="6" l="1"/>
  <c r="P44" i="6"/>
  <c r="O42" i="6"/>
  <c r="M27" i="6"/>
  <c r="M29" i="6" s="1"/>
  <c r="M15" i="6" s="1"/>
  <c r="M19" i="6" s="1"/>
  <c r="M22" i="6" s="1"/>
  <c r="M7" i="6" s="1"/>
  <c r="M8" i="6"/>
  <c r="N26" i="6"/>
  <c r="N6" i="6"/>
  <c r="N43" i="6"/>
  <c r="Q13" i="6"/>
  <c r="M10" i="6" l="1"/>
  <c r="O26" i="6"/>
  <c r="O6" i="6"/>
  <c r="O43" i="6"/>
  <c r="Q44" i="6"/>
  <c r="Q42" i="6" s="1"/>
  <c r="P42" i="6"/>
  <c r="N27" i="6"/>
  <c r="N29" i="6" s="1"/>
  <c r="N15" i="6" s="1"/>
  <c r="N19" i="6" s="1"/>
  <c r="N22" i="6" s="1"/>
  <c r="N7" i="6" s="1"/>
  <c r="N8" i="6"/>
  <c r="N10" i="6" l="1"/>
  <c r="P43" i="6"/>
  <c r="P26" i="6"/>
  <c r="P6" i="6"/>
  <c r="Q6" i="6"/>
  <c r="Q43" i="6"/>
  <c r="Q26" i="6"/>
  <c r="O27" i="6"/>
  <c r="O29" i="6" s="1"/>
  <c r="O15" i="6" s="1"/>
  <c r="O19" i="6" s="1"/>
  <c r="O22" i="6" s="1"/>
  <c r="O7" i="6" s="1"/>
  <c r="O8" i="6"/>
  <c r="O10" i="6" l="1"/>
  <c r="P27" i="6"/>
  <c r="P29" i="6" s="1"/>
  <c r="P15" i="6" s="1"/>
  <c r="P19" i="6" s="1"/>
  <c r="P22" i="6" s="1"/>
  <c r="P7" i="6" s="1"/>
  <c r="P8" i="6"/>
  <c r="Q8" i="6"/>
  <c r="Q27" i="6"/>
  <c r="Q29" i="6" s="1"/>
  <c r="Q15" i="6" s="1"/>
  <c r="Q19" i="6" s="1"/>
  <c r="Q22" i="6" s="1"/>
  <c r="Q7" i="6" s="1"/>
  <c r="P10" i="6" l="1"/>
  <c r="Q1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Разадеева Анастасия Викторовна</author>
    <author>Армаш Татьяна Дмитриевна</author>
  </authors>
  <commentList>
    <comment ref="E3" authorId="0" shapeId="0" xr:uid="{00000000-0006-0000-0100-000001000000}">
      <text>
        <r>
          <rPr>
            <b/>
            <sz val="9"/>
            <color indexed="81"/>
            <rFont val="Tahoma"/>
            <family val="2"/>
            <charset val="204"/>
          </rPr>
          <t>Согласно направлениям расходования в Бюджете Проекта</t>
        </r>
      </text>
    </comment>
    <comment ref="E5" authorId="0" shapeId="0" xr:uid="{00000000-0006-0000-0100-000002000000}">
      <text>
        <r>
          <rPr>
            <b/>
            <sz val="9"/>
            <color indexed="81"/>
            <rFont val="Tahoma"/>
            <family val="2"/>
            <charset val="204"/>
          </rPr>
          <t>Перечень приобретаемого оборудования по позициям</t>
        </r>
      </text>
    </comment>
    <comment ref="N5" authorId="1" shapeId="0" xr:uid="{00000000-0006-0000-0100-000003000000}">
      <text>
        <r>
          <rPr>
            <sz val="9"/>
            <color indexed="81"/>
            <rFont val="Tahoma"/>
            <family val="2"/>
            <charset val="204"/>
          </rPr>
          <t>Расчетная стоимость договора в рублях определяется как сумма ранее понесенных расходов в рублях + расчетная рублевая стоимость оставшихся платежей</t>
        </r>
      </text>
    </comment>
    <comment ref="R5" authorId="1" shapeId="0" xr:uid="{00000000-0006-0000-0100-000004000000}">
      <text>
        <r>
          <rPr>
            <sz val="9"/>
            <color indexed="81"/>
            <rFont val="Tahoma"/>
            <family val="2"/>
            <charset val="204"/>
          </rPr>
          <t>Указывается сумма, учтенная в Реестре ранее понесенных расходов</t>
        </r>
      </text>
    </comment>
    <comment ref="S5" authorId="1" shapeId="0" xr:uid="{00000000-0006-0000-0100-000005000000}">
      <text>
        <r>
          <rPr>
            <sz val="9"/>
            <color indexed="81"/>
            <rFont val="Tahoma"/>
            <family val="2"/>
            <charset val="204"/>
          </rPr>
          <t>Указывается расчетная стоимость в рублях с учетом прогнозируемого курса валют</t>
        </r>
      </text>
    </comment>
    <comment ref="T5" authorId="1" shapeId="0" xr:uid="{00000000-0006-0000-0100-000006000000}">
      <text>
        <r>
          <rPr>
            <sz val="9"/>
            <color indexed="81"/>
            <rFont val="Tahoma"/>
            <family val="2"/>
            <charset val="204"/>
          </rPr>
          <t>Указывается расчетная стоимость в рублях с учетом прогнозируемого курса валют</t>
        </r>
      </text>
    </comment>
  </commentList>
</comments>
</file>

<file path=xl/sharedStrings.xml><?xml version="1.0" encoding="utf-8"?>
<sst xmlns="http://schemas.openxmlformats.org/spreadsheetml/2006/main" count="2683" uniqueCount="435">
  <si>
    <t>№</t>
  </si>
  <si>
    <t>Вопросы Фонда</t>
  </si>
  <si>
    <t>СТАВКА ДИСКОНТИРОВАНИЯ</t>
  </si>
  <si>
    <t>Расчет средневзвешенной стоимости капитала (WACC) в номинальном выражении</t>
  </si>
  <si>
    <t>Стоимость долга (RUR)</t>
  </si>
  <si>
    <t>Доля долга</t>
  </si>
  <si>
    <t>Расчетная стоимость собственного капитала (RUR)</t>
  </si>
  <si>
    <t>Доля собственного капитала</t>
  </si>
  <si>
    <t>Ставка налога на прибыль</t>
  </si>
  <si>
    <t>Средневзвешенная стоимость капитала (RUR)</t>
  </si>
  <si>
    <t>Расчет стоимости собственного капитала (CAPM) в номинальном выражении</t>
  </si>
  <si>
    <t>Безрисковая ставка</t>
  </si>
  <si>
    <t>Премия за риск вложения в акции</t>
  </si>
  <si>
    <t>Коэффициент бета СК фирмы с учетом долга</t>
  </si>
  <si>
    <t>Премия за страновой риск</t>
  </si>
  <si>
    <t>Премия за размер компании</t>
  </si>
  <si>
    <t>Премия за специфический риск компании</t>
  </si>
  <si>
    <t>Стоимость собственного капитала (US$)</t>
  </si>
  <si>
    <t>Доходность еврооблигаций РФ</t>
  </si>
  <si>
    <t>Доходность ОФЗ</t>
  </si>
  <si>
    <t>Стоимость собственного капитала (RUR)</t>
  </si>
  <si>
    <t>Расчет коэффициента бета с учетом долга</t>
  </si>
  <si>
    <t>Коэффициент бета СК фирмы без учета долга</t>
  </si>
  <si>
    <t>Бета акционерного капитала с учетом структуры капитала</t>
  </si>
  <si>
    <t>Расчет специфического риска компании</t>
  </si>
  <si>
    <t>Уровень отпускных цен</t>
  </si>
  <si>
    <t>Зависимость от ключевых сотрудников</t>
  </si>
  <si>
    <t>Корпоративное управление</t>
  </si>
  <si>
    <t>Зависимость от ключевых потребителей</t>
  </si>
  <si>
    <t>Зависимость от ключевых поставщиков</t>
  </si>
  <si>
    <t>Наличие перспективы развития бизнеса</t>
  </si>
  <si>
    <t>Состояние основных фондов</t>
  </si>
  <si>
    <t>Структура капитала</t>
  </si>
  <si>
    <t>Доля долга (D)</t>
  </si>
  <si>
    <t>Доля собственного капитала (E)</t>
  </si>
  <si>
    <t>D/E</t>
  </si>
  <si>
    <t>Показатель</t>
  </si>
  <si>
    <t>Источник</t>
  </si>
  <si>
    <t>https://www.federalreserve.gov/releases/h15/</t>
  </si>
  <si>
    <t>Damodaran</t>
  </si>
  <si>
    <t>http://www.rusbonds.ru/BondCalc.aspx?bond_state=Market&amp;ftid=96318&amp;BondCalcDate=01.01.2014&amp;bondCalcRate=0&amp;bondCalcType=0&amp;Price_Type=0&amp;Price_Clear=100&amp;Price_Full=0&amp;Yield_Type=0&amp;Yield_1=0</t>
  </si>
  <si>
    <t>http://www.moex.com/ru/marketdata/indices/state/yieldcurve/</t>
  </si>
  <si>
    <t>Ibbotson</t>
  </si>
  <si>
    <t>Кредитный спред</t>
  </si>
  <si>
    <t>Damodaran / Отрасль Packaging &amp; Container (Emerg, 2017)</t>
  </si>
  <si>
    <t>Комментарии Заявителя</t>
  </si>
  <si>
    <t>Наименование производителя</t>
  </si>
  <si>
    <t>Кол-во</t>
  </si>
  <si>
    <t xml:space="preserve">Валюта </t>
  </si>
  <si>
    <t>Цена</t>
  </si>
  <si>
    <t>Софин.</t>
  </si>
  <si>
    <t>Займа</t>
  </si>
  <si>
    <t>Всего</t>
  </si>
  <si>
    <t>DSCR</t>
  </si>
  <si>
    <t>Долг/EBITDA</t>
  </si>
  <si>
    <t>Ставка дисконтирования</t>
  </si>
  <si>
    <t>Заём Фонда</t>
  </si>
  <si>
    <t>Итого</t>
  </si>
  <si>
    <t>Чистый долг/EBITDA</t>
  </si>
  <si>
    <t>Коэффициенты</t>
  </si>
  <si>
    <t>Проект - Наименование и (номер)</t>
  </si>
  <si>
    <t>синим цветом выделены ячейки, где требуется ввести информацию!</t>
  </si>
  <si>
    <t>Бюджет проекта</t>
  </si>
  <si>
    <t>Источники финансирования</t>
  </si>
  <si>
    <t>в (%)</t>
  </si>
  <si>
    <t>Направления финансирования</t>
  </si>
  <si>
    <t>Ранее вложенные средства:</t>
  </si>
  <si>
    <t>За счет ранее вложенных средств:</t>
  </si>
  <si>
    <t>Взнос в УК</t>
  </si>
  <si>
    <t>ПСД</t>
  </si>
  <si>
    <t>Займы акционеров</t>
  </si>
  <si>
    <t>СМР</t>
  </si>
  <si>
    <t>Собственные средства заемщика</t>
  </si>
  <si>
    <t>Оборудование, инжиниринг и монтаж</t>
  </si>
  <si>
    <t>Кредиты/займы внешние</t>
  </si>
  <si>
    <t>Прочее</t>
  </si>
  <si>
    <t>Планируемые вложения:</t>
  </si>
  <si>
    <t>За счет планируемых:</t>
  </si>
  <si>
    <t>Кредит банка</t>
  </si>
  <si>
    <t>Оборотный капитал</t>
  </si>
  <si>
    <t>значение должно быть равно нулю</t>
  </si>
  <si>
    <t>проверка</t>
  </si>
  <si>
    <t>Ключевые показатели</t>
  </si>
  <si>
    <t>Привлечение частных инвестиций (софинанс)</t>
  </si>
  <si>
    <t>Налоговые отчисления во все уровни БС</t>
  </si>
  <si>
    <t>Созданные рабочие места всего</t>
  </si>
  <si>
    <t>в том числе ВПРМ</t>
  </si>
  <si>
    <t>Финпоказатели Проекта</t>
  </si>
  <si>
    <t>Выручка</t>
  </si>
  <si>
    <t>EBITDA</t>
  </si>
  <si>
    <t>Маржа EBITDA</t>
  </si>
  <si>
    <t>Денпоток от операционной деятельности</t>
  </si>
  <si>
    <t>Денпоток от инвестиционной деятельности</t>
  </si>
  <si>
    <t>за счет средств Заемщика</t>
  </si>
  <si>
    <t>значение должно быть равно нулю. Если нет, то необходимо прокомментировать</t>
  </si>
  <si>
    <t>за счет средств других Кредиторов</t>
  </si>
  <si>
    <t>за счет средств Фонда</t>
  </si>
  <si>
    <t>Денпоток от финансовой деятельности</t>
  </si>
  <si>
    <t>CF</t>
  </si>
  <si>
    <t>FCFF</t>
  </si>
  <si>
    <t>Дисконтированный FCFF</t>
  </si>
  <si>
    <t>NPV</t>
  </si>
  <si>
    <t>IRR</t>
  </si>
  <si>
    <t>PBP</t>
  </si>
  <si>
    <t>DPBP</t>
  </si>
  <si>
    <t>Долг</t>
  </si>
  <si>
    <t>Чистый долг</t>
  </si>
  <si>
    <t>CFADS</t>
  </si>
  <si>
    <t xml:space="preserve">Обслуживание основного долга </t>
  </si>
  <si>
    <t>Процентные расходы (полученные минус уплаченные)</t>
  </si>
  <si>
    <t>Финпоказатели Заемщика</t>
  </si>
  <si>
    <t>Обслуживание основного долга</t>
  </si>
  <si>
    <t>Процентные расходы</t>
  </si>
  <si>
    <t>Финпоказатели Заёмщик + Проект</t>
  </si>
  <si>
    <t>Удельные показатели Проекта</t>
  </si>
  <si>
    <t>Продукт 1 (наименование)</t>
  </si>
  <si>
    <t>Цена реализации 1 ед</t>
  </si>
  <si>
    <t>Прямые затраты 1 ед</t>
  </si>
  <si>
    <t>cash cost</t>
  </si>
  <si>
    <t>Вклад в покрытие пост-ных затрат</t>
  </si>
  <si>
    <t>Маржинальность</t>
  </si>
  <si>
    <t>Продукт 2 (наименование)</t>
  </si>
  <si>
    <t>Продукт 3 (наименование)</t>
  </si>
  <si>
    <t>Продукт 4 (наименование)</t>
  </si>
  <si>
    <t>Продукт 5 (наименование)</t>
  </si>
  <si>
    <t>Финасовое состояние Поручителей</t>
  </si>
  <si>
    <t>Финпоказатели Поручителя 1</t>
  </si>
  <si>
    <t>Финпоказатели Поручителя 2</t>
  </si>
  <si>
    <t>Комментарии Фонда</t>
  </si>
  <si>
    <t>Шаблон</t>
  </si>
  <si>
    <t xml:space="preserve">Курс валюты </t>
  </si>
  <si>
    <t>Перечень капитальных затрат в рамках Проекта</t>
  </si>
  <si>
    <t>Ранее понесенные расходы, тыс. руб.</t>
  </si>
  <si>
    <t>Планируемые расходы, тыс. руб.</t>
  </si>
  <si>
    <t xml:space="preserve">Дата приобретения / осуществления затрат </t>
  </si>
  <si>
    <t>Наименование оборудования / направления затрат</t>
  </si>
  <si>
    <t>Общие вопросы по Проекту/Резюме/Бюджет Проекта</t>
  </si>
  <si>
    <t>Оборудование:</t>
  </si>
  <si>
    <t>Наименование поставщика / исполнителя работ/услуг</t>
  </si>
  <si>
    <t>Строительные работы…</t>
  </si>
  <si>
    <t>Прошу указать основных отечественных и иностранных конкурентов по выпускаемой в рамках проекта продукции.</t>
  </si>
  <si>
    <t>Наименование кредитора</t>
  </si>
  <si>
    <t>Вид обязательства, номер и дата заключения Договора</t>
  </si>
  <si>
    <t>Сумма обязательства по Договору</t>
  </si>
  <si>
    <t>Процентная ставка (%% годовых)</t>
  </si>
  <si>
    <t>Дата фактического предоставления</t>
  </si>
  <si>
    <t>Дата возврата по Договору</t>
  </si>
  <si>
    <t>Предоставленное обеспечение (№ и дата заключения договора, наименование залогодателя/поручителя/гаранта, наименование формы обеспечения (предмета залога), его залоговая стоимость (предельная сумма ответственности лица, предоставившего поручительство)</t>
  </si>
  <si>
    <t>Просрочки</t>
  </si>
  <si>
    <t>Пролонгации</t>
  </si>
  <si>
    <r>
      <t xml:space="preserve">Бухгалтерская отчетность </t>
    </r>
    <r>
      <rPr>
        <b/>
        <u/>
        <sz val="12"/>
        <color theme="1"/>
        <rFont val="Arial Narrow"/>
        <family val="2"/>
        <charset val="204"/>
      </rPr>
      <t>Компании-Заявителя</t>
    </r>
  </si>
  <si>
    <t xml:space="preserve">Просим проверить наличие в личном кабинете следующих документов: </t>
  </si>
  <si>
    <t>все формы бухгалтерской отчетности Компании-Заявителя за 2 последних года (при наличии): аудиторское заключение с текстовыми пояснениями, пояснительная записка к бух. балансу и отчету о финансовых результатах, ОДДС.</t>
  </si>
  <si>
    <r>
      <t xml:space="preserve">В случае наличия в бюджете Проекта </t>
    </r>
    <r>
      <rPr>
        <b/>
        <sz val="12"/>
        <color theme="1"/>
        <rFont val="Arial Narrow"/>
        <family val="2"/>
        <charset val="204"/>
      </rPr>
      <t xml:space="preserve">ранее понесенных затрат: </t>
    </r>
    <r>
      <rPr>
        <sz val="12"/>
        <color theme="1"/>
        <rFont val="Arial Narrow"/>
        <family val="2"/>
        <charset val="204"/>
      </rPr>
      <t xml:space="preserve">                                                                                                     
1. Просьба подготовить и разместить в ЛК в разделе "Дополнительные документы" Реестр ранее понесенных затрат по Проекту (далее - Реестр) в формате Excel (приложен Лист "Реестр"). После согласования Реестра с Фондом скан-копию Реестра с подписью и печатью просим разместить в ЛК в ячейке 1.7.
2. Реестр, загруженный в ячейку 1.7 необходимо подготовить по форме Фонда. Форма реестра - см. столбец "Шаблон".
3. В Личном кабинете в разделе "Дополнительные документы" просим разместить первичные документы (договоры, счета, акты и платежные поручения), подтверждающие приведенные в Реестре расходы. Первичные документы необходимо сгруппировать так, чтобы их было удобно сопоставлять с позициями из Реестра.  Первичные документы можно разместить в ЛК в виде одной или нескольких архивных папок. Вес одной архивной папки не должен превышать 20-25 Мб.
4. Обращаем Ваше внимание, что в качестве ранее понесенных расходов принимаются затраты, осуществленные с целью реализации Проекта, и осуществленные не ранее 2 лет до даты подачи заявки в Фонд. В ранее понесенных затратах не учитываются процентные расходы ( в т.ч. по лизинговым платежам).
5. В качестве ранее понесенных расходов могут быть приняты только те расходы, по которым представлена вся первичная документация (договоры, платежные поручения, подтверждающие факт оплаты). Расходы принимаются по факту платежей. 
6. Если платежи производились в иностранной валюте, то расходы в рублевом эквиваленте принимаются по курсу ЦБ РФ на дату платежа. В Реестре необходимо будет привести расчет.
7. Обращаем Ваше внимание, что в Реестре не учитываются инвестиции, возмещаемые или планируемые к возмещению за счет средств, выделяемых напрямую для поддержки проектов из бюджета (субсидии и т.п.).
8. Просим не включать в реестр затрат расходы, размер которых </t>
    </r>
    <r>
      <rPr>
        <sz val="12"/>
        <color rgb="FFFF0000"/>
        <rFont val="Arial Narrow"/>
        <family val="2"/>
        <charset val="204"/>
      </rPr>
      <t>менее</t>
    </r>
    <r>
      <rPr>
        <sz val="12"/>
        <color theme="1"/>
        <rFont val="Arial Narrow"/>
        <family val="2"/>
        <charset val="204"/>
      </rPr>
      <t xml:space="preserve"> 100 тыс. руб. </t>
    </r>
  </si>
  <si>
    <t>Подтверждение стоимости (реквизиты договора/контракта/коммерческого предложения)</t>
  </si>
  <si>
    <t>месяц</t>
  </si>
  <si>
    <t>дата</t>
  </si>
  <si>
    <t>год</t>
  </si>
  <si>
    <t>Банк 1</t>
  </si>
  <si>
    <t>Кредит</t>
  </si>
  <si>
    <t>Валюта кредита</t>
  </si>
  <si>
    <t>После согласования Реестра расходных операций с Фондом, просим оформить данный Реестр на бланке компании-Заявителя, заверить подписью руководителя и печатью организации</t>
  </si>
  <si>
    <r>
      <t>(</t>
    </r>
    <r>
      <rPr>
        <b/>
        <sz val="12"/>
        <color theme="1"/>
        <rFont val="Arial"/>
        <family val="2"/>
        <charset val="204"/>
      </rPr>
      <t>ФОРМА)</t>
    </r>
  </si>
  <si>
    <t>Реестр расходных операций,</t>
  </si>
  <si>
    <t xml:space="preserve">подтверждающих вложение средств софинансирования при реализации Проекта </t>
  </si>
  <si>
    <t xml:space="preserve">дополнительно к сумме предоставленного займа </t>
  </si>
  <si>
    <r>
      <t xml:space="preserve">за </t>
    </r>
    <r>
      <rPr>
        <b/>
        <sz val="12"/>
        <color rgb="FFFF0000"/>
        <rFont val="Arial"/>
        <family val="2"/>
        <charset val="204"/>
      </rPr>
      <t>период</t>
    </r>
  </si>
  <si>
    <t xml:space="preserve">Наименование проекта: </t>
  </si>
  <si>
    <t>Дата подачи заявки</t>
  </si>
  <si>
    <t>Номер проекта, наименование Заявителя:</t>
  </si>
  <si>
    <t>Период ранее понесенных расходов</t>
  </si>
  <si>
    <t xml:space="preserve">не ранее </t>
  </si>
  <si>
    <r>
      <t xml:space="preserve">Настоящим письмом «Сокращенное наименование организации Заявителя согласно Уставу» (далее – Заявитель) подтверждает, что представленные в таблице ниже расходы были понесены исключительно в рамках реализации проекта «Наименование проекта» (далее – Проект), не относятся к расходам по текущей деятельности, на момент подготовки данного письма являются полностью оплаченными, </t>
    </r>
    <r>
      <rPr>
        <sz val="11"/>
        <color rgb="FFFF0000"/>
        <rFont val="Arial"/>
        <family val="2"/>
        <charset val="204"/>
      </rPr>
      <t>а также не относятся к расходам, осуществляемым (осуществленным) на невозвратной основе и (или) возмещаемые (возмещенные) за счет средств, выделяемых напрямую для поддержки проектов из бюджета (субсидии и т.п.).</t>
    </r>
  </si>
  <si>
    <t>№ п/п</t>
  </si>
  <si>
    <t>Плательщик</t>
  </si>
  <si>
    <t>Наименование контрагента</t>
  </si>
  <si>
    <t>Предмет договора</t>
  </si>
  <si>
    <t>Основание платежа (реквизиты договора/счета/ спецификации/ зарплатная ведомость, т.п.)</t>
  </si>
  <si>
    <t>Оплачено</t>
  </si>
  <si>
    <t>Код направления целевого использования</t>
  </si>
  <si>
    <t>Код вида затрат</t>
  </si>
  <si>
    <t>№ платежного поручения</t>
  </si>
  <si>
    <t>Дата платежного поручения</t>
  </si>
  <si>
    <t>Сумма, руб.</t>
  </si>
  <si>
    <t>Х</t>
  </si>
  <si>
    <r>
      <t>ВСЕГО</t>
    </r>
    <r>
      <rPr>
        <sz val="10"/>
        <color theme="1"/>
        <rFont val="Arial"/>
        <family val="2"/>
        <charset val="204"/>
      </rPr>
      <t xml:space="preserve"> </t>
    </r>
  </si>
  <si>
    <t>Генеральный директор Заявителя</t>
  </si>
  <si>
    <t>Главный бухгалтер Заявителя</t>
  </si>
  <si>
    <t>М.П.</t>
  </si>
  <si>
    <t xml:space="preserve">Примечание: </t>
  </si>
  <si>
    <t>При заполнении формы не допускается объединение ячеек (при повторяющихся значениях просьба вставлять значения не оставляя графы пустыми), вставка формул (за исключением итога по графе "Сумма, руб.") и /или гиперссылок. В графах, где предусмотрен раскрывающийся список выбирать значение из списка.</t>
  </si>
  <si>
    <t>В столбцах 9, 10 и 11 указаны скрытые примечания-дополнения (чтобы увидеть все примечания в книге, выберите команду "Показать все примечания" на вкладке "Рецензирование").</t>
  </si>
  <si>
    <t>№ п.п.</t>
  </si>
  <si>
    <t>ИНН</t>
  </si>
  <si>
    <t>Реквизиты договора</t>
  </si>
  <si>
    <t>Предмет договора (причина возникновения)</t>
  </si>
  <si>
    <t>Дата возникновения задолженности</t>
  </si>
  <si>
    <t>Дата погашения задолженности</t>
  </si>
  <si>
    <t>Сумма задолженности за вычетом резерва, тыс. руб.</t>
  </si>
  <si>
    <t>Сумма просроченной задолженности за вычетом резерва, тыс. руб.</t>
  </si>
  <si>
    <t>Сумма созданного резерва, тыс. руб.</t>
  </si>
  <si>
    <t>Планируемая дата погашения просроченной задолженности</t>
  </si>
  <si>
    <t xml:space="preserve">Количество дней просрочки </t>
  </si>
  <si>
    <t>Комментарии</t>
  </si>
  <si>
    <t>ДЕБИТОРСКАЯ ЗАДОЛЖЕННОСТЬ ИТОГО:</t>
  </si>
  <si>
    <t>Дебиторская задолженность со сроком погашения до одного года:</t>
  </si>
  <si>
    <t>Авансы выданные</t>
  </si>
  <si>
    <t>Прочие</t>
  </si>
  <si>
    <t>Расчеты с покупателями/заказчиками</t>
  </si>
  <si>
    <t>Дебиторская задолженность со сроком погашения более одного года:</t>
  </si>
  <si>
    <t xml:space="preserve">Наименование контрагента </t>
  </si>
  <si>
    <t>Кредиторская задолженность итого:</t>
  </si>
  <si>
    <t>Кредиторская задолженность со сроком погашения до одного года:</t>
  </si>
  <si>
    <t>Авансы полученные</t>
  </si>
  <si>
    <t>Расчеты с поставщиками/подрядчиками</t>
  </si>
  <si>
    <t>Кредиторская задолженность со сроком погашения более одного года:</t>
  </si>
  <si>
    <t>Лизингодатель</t>
  </si>
  <si>
    <t>Предмет лизинга</t>
  </si>
  <si>
    <t>Отражено на балансе (лизингодателя / лизингополучателя)</t>
  </si>
  <si>
    <t>Дата начала договора лизинга</t>
  </si>
  <si>
    <t>Дата окончания договора лизинга</t>
  </si>
  <si>
    <t>Сумма по договору лизинга, тыс. руб.</t>
  </si>
  <si>
    <t>Сумма задолженности по договору лизинга на отчетную дату, тыс. руб.</t>
  </si>
  <si>
    <t>Задолженность по договорам лизинга ИТОГО:</t>
  </si>
  <si>
    <t>Организация, за которую предоставлено обеспечение</t>
  </si>
  <si>
    <t>Организация, в пользу которой предоставлено обеспечение</t>
  </si>
  <si>
    <t>Договор, по которому выдано обеспечение</t>
  </si>
  <si>
    <t>Вид обеспечения (поручительство, залог, пр.)</t>
  </si>
  <si>
    <t>Сумма обеспечения по договору, тыс. руб.</t>
  </si>
  <si>
    <t>Остаток задолженности на отчетную дату, тыс. руб.</t>
  </si>
  <si>
    <t>Дата предоставления договора обеспечения</t>
  </si>
  <si>
    <t>Дата окончания договора обеспечения</t>
  </si>
  <si>
    <t>Наименование</t>
  </si>
  <si>
    <t>Поручительства выданные:</t>
  </si>
  <si>
    <t>Залоги предоставленные:</t>
  </si>
  <si>
    <t>Банк-гарант</t>
  </si>
  <si>
    <t>Бенефициар по гарантии</t>
  </si>
  <si>
    <t>Обязательство, обеспеченное гарантией</t>
  </si>
  <si>
    <t>Вид обеспечения</t>
  </si>
  <si>
    <t>Сумма гарантии, тыс. руб.</t>
  </si>
  <si>
    <t>Дата предоставления</t>
  </si>
  <si>
    <t>Дата истечения
срока гарантии</t>
  </si>
  <si>
    <t>Банковские гарантии:</t>
  </si>
  <si>
    <t>Вид финансового вложения</t>
  </si>
  <si>
    <t>№ договора</t>
  </si>
  <si>
    <t>Дата возникновения</t>
  </si>
  <si>
    <t>Дата погашения</t>
  </si>
  <si>
    <t>% ставка</t>
  </si>
  <si>
    <t>Сумма задолженности  тыс. руб.</t>
  </si>
  <si>
    <t>Количество дней просрочки</t>
  </si>
  <si>
    <t>Долгосрочные финансовые вложения</t>
  </si>
  <si>
    <t>Краткосрочные финансовые вложения</t>
  </si>
  <si>
    <t>Наименование продукции/услуг</t>
  </si>
  <si>
    <t>тыс. руб.</t>
  </si>
  <si>
    <t>%</t>
  </si>
  <si>
    <t>Итого выручка</t>
  </si>
  <si>
    <t>Наименование покупателя/заказчика</t>
  </si>
  <si>
    <t>4.</t>
  </si>
  <si>
    <t xml:space="preserve">5. </t>
  </si>
  <si>
    <t>6.</t>
  </si>
  <si>
    <t>7.</t>
  </si>
  <si>
    <t>8.</t>
  </si>
  <si>
    <t>9.</t>
  </si>
  <si>
    <r>
      <t xml:space="preserve">Просьба пояснить особенности </t>
    </r>
    <r>
      <rPr>
        <u/>
        <sz val="12"/>
        <rFont val="Arial Narrow"/>
        <family val="2"/>
        <charset val="204"/>
      </rPr>
      <t>ценообразования</t>
    </r>
    <r>
      <rPr>
        <sz val="12"/>
        <rFont val="Arial Narrow"/>
        <family val="2"/>
        <charset val="204"/>
      </rPr>
      <t xml:space="preserve"> продукции Проекта: на основании каких источников в финансовой модели заложены цены реализации продукции (например, ссылки на открытые источники, в т.ч. тендеры, договоры, комфортные письма актуальные УПД, если продукция уже реализуется Заявителем).</t>
    </r>
  </si>
  <si>
    <r>
      <t xml:space="preserve">Просьба пояснить на основании каких предпосылок/источников информации были определены </t>
    </r>
    <r>
      <rPr>
        <u/>
        <sz val="12"/>
        <rFont val="Arial Narrow"/>
        <family val="2"/>
        <charset val="204"/>
      </rPr>
      <t>объемы</t>
    </r>
    <r>
      <rPr>
        <sz val="12"/>
        <rFont val="Arial Narrow"/>
        <family val="2"/>
        <charset val="204"/>
      </rPr>
      <t xml:space="preserve"> производства (тех. хар-ки оборудования, расчет производственной мощности) и реализации продукции Проекта. Просьба прокомментировать проведены ли переговоры с потенциальными покупателями, был ли проведен анализ рынка на предмет существующих ограничений по входу на него/уровня конкуренции. В случае наличия комфортных писем, предварительных договоров поставки, соглашений о намерении, просьба разместить в Личном кабинете Заявителя. При возможности представить действующие договоры с покупателями продукции.</t>
    </r>
  </si>
  <si>
    <r>
      <t xml:space="preserve">Просьба привести </t>
    </r>
    <r>
      <rPr>
        <u/>
        <sz val="12"/>
        <rFont val="Arial Narrow"/>
        <family val="2"/>
        <charset val="204"/>
      </rPr>
      <t>калькуляцию расхода сырья и материалов</t>
    </r>
    <r>
      <rPr>
        <sz val="12"/>
        <rFont val="Arial Narrow"/>
        <family val="2"/>
        <charset val="204"/>
      </rPr>
      <t xml:space="preserve"> для производства единицы продукции Проекта или указать на основании каких источников в Проекте приняты нормы расхода. Также просим представить информацию об основных поставщиках сырья и материалов (указать наименования), необходимых для производства продукции Проекта, при наличии представить заключенные договоры (коммерческие предложения) с основными поставщиками сырья и материалов.  
Просьба при наличии указать </t>
    </r>
    <r>
      <rPr>
        <u/>
        <sz val="12"/>
        <rFont val="Arial Narrow"/>
        <family val="2"/>
        <charset val="204"/>
      </rPr>
      <t>долю импортного сырья,</t>
    </r>
    <r>
      <rPr>
        <sz val="12"/>
        <rFont val="Arial Narrow"/>
        <family val="2"/>
        <charset val="204"/>
      </rPr>
      <t xml:space="preserve"> используемого в текущем производстве продукции Компании и производстве продукции Проекта.</t>
    </r>
  </si>
  <si>
    <r>
      <t xml:space="preserve">Бухгалтерская отчетность Заявителя за последний завершенный год и </t>
    </r>
    <r>
      <rPr>
        <i/>
        <sz val="12"/>
        <rFont val="Arial Narrow"/>
        <family val="2"/>
        <charset val="204"/>
      </rPr>
      <t xml:space="preserve">на последнюю отчетную дату </t>
    </r>
    <r>
      <rPr>
        <i/>
        <sz val="12"/>
        <color theme="3"/>
        <rFont val="Arial Narrow"/>
        <family val="2"/>
        <charset val="204"/>
      </rPr>
      <t>(квартал, полугодие, 9 мес.)</t>
    </r>
    <r>
      <rPr>
        <i/>
        <sz val="12"/>
        <rFont val="Arial Narrow"/>
        <family val="2"/>
        <charset val="204"/>
      </rPr>
      <t xml:space="preserve"> </t>
    </r>
    <r>
      <rPr>
        <sz val="12"/>
        <rFont val="Arial Narrow"/>
        <family val="2"/>
        <charset val="204"/>
      </rPr>
      <t xml:space="preserve">со следующими расшифровками </t>
    </r>
    <r>
      <rPr>
        <i/>
        <sz val="12"/>
        <color theme="3"/>
        <rFont val="Arial Narrow"/>
        <family val="2"/>
        <charset val="204"/>
      </rPr>
      <t>(формы прилагаются):</t>
    </r>
  </si>
  <si>
    <t>в случае, если доля кредиторской и/или дебиторской задолженности составляет более 10% валюты баланса – расшифровка такой задолженности с указанием наименований крупнейших (более 20% суммы задолженности) кредиторов/должников, суммы задолженности и даты образования;</t>
  </si>
  <si>
    <t>справка о наличии / об отсутствии просроченной кредиторской и дебиторской задолженности на последнюю возможную дату-дату подписания справки. В случае наличия просроченной кредиторской задолженности просьба представить расшифровку и указать предпринимаемые к устранению задолженности меры;</t>
  </si>
  <si>
    <t>в случае, если суммарная доля краткосрочных и долгосрочных финансовых вложений составляет более 10% валюты баланса – расшифровка таких вложений с указанием инструментов/контрагентов и сумм вложений;</t>
  </si>
  <si>
    <t>выручки в разрезе крупнейших (не менее 10% выручки) покупателей и видов продукции (с указанием выручки и долей по данным покупателям/видам продукции, доля экспорта) за 3 последних года, а также завершенный период финансового года;</t>
  </si>
  <si>
    <t>займов и кредитов (на последнюю отчетную дату) включая облигационные и вексельные) с указанием кредиторов, лимита задолженности, суммы задолженности, цели финансирования, типа финансирования (ВКЛ, НКЛ, инвестиционный кредит и пр.), сроков кредитования, графика погашения и уплаты процентов, валюты заимствования, процентной ставки, суммы просроченной задолженности на текущую дату;</t>
  </si>
  <si>
    <t>забалансовых обязательств Компании-Заявителя по состоянию на последнюю отчетную дату в т.ч. по залогам имущества и выданным поручительствам (с указанием, за кого выдано, в пользу кого, сроки действия, установленный лимит и остаток задолженности, реквизиты договора). Или просим подготовить заверение об отсутствии выданных забалансовых обязательств на отчетную дату;</t>
  </si>
  <si>
    <t>расшифровку лизингового портфеля с указанием отражена данная задолженность на балансе или учитывается за балансом (или справку об отсутствии таковых обязательств) на последнюю отчетную дату;</t>
  </si>
  <si>
    <t>таблицу с размером амортизации за последние 3 года, а также за последний отчетный период (квартал, полугодие, 9 мес.) и аналогичный период прошлого года.</t>
  </si>
  <si>
    <r>
      <t xml:space="preserve">Просьба представить комментарии относительно причин соответствующей динамики следующих показателей Компании-Заявителя </t>
    </r>
    <r>
      <rPr>
        <i/>
        <sz val="12"/>
        <color theme="3"/>
        <rFont val="Arial Narrow"/>
        <family val="2"/>
        <charset val="204"/>
      </rPr>
      <t>(в случае их изменения по сравнению с аналогичным периодом предыдущего года/промежуточного отчетного периода более чем на 10% в большую или меньшую сторону):</t>
    </r>
    <r>
      <rPr>
        <sz val="12"/>
        <rFont val="Arial Narrow"/>
        <family val="2"/>
        <charset val="204"/>
      </rPr>
      <t xml:space="preserve">
- выручки/валовой прибыли/прибыли от продаж/чистой прибыли Компании-Заявителя;
- основных статей активов, собственного капитала и обязательств.</t>
    </r>
  </si>
  <si>
    <r>
      <t xml:space="preserve">Бухгалтерская отчетность </t>
    </r>
    <r>
      <rPr>
        <b/>
        <u/>
        <sz val="12"/>
        <color theme="1"/>
        <rFont val="Arial Narrow"/>
        <family val="2"/>
        <charset val="204"/>
      </rPr>
      <t>Группы компаний</t>
    </r>
  </si>
  <si>
    <t>В случае, если Заявитель входит в состав группы Компаний, то просим в ячейках 2.11-2.13 раздела "Документы для ЭС" Личного кабинета разместить информационные справки: орг. структура группы с описанием деятельности, основной продукции, покупателей и т.д., схема товарно-денежных потоков и консолидированную финансовую отчётность группы (по МСФО или управленческую) за два завершенных отчетных периода и текущий промежуточный период (квартал, полугодие, 9 мес.) при наличии.</t>
  </si>
  <si>
    <t>8.1.</t>
  </si>
  <si>
    <t>8.2.</t>
  </si>
  <si>
    <t>8.3.</t>
  </si>
  <si>
    <t>8.4.</t>
  </si>
  <si>
    <t>8.5.</t>
  </si>
  <si>
    <t>8.6.</t>
  </si>
  <si>
    <t>8.7.</t>
  </si>
  <si>
    <t>8.8.</t>
  </si>
  <si>
    <t>8.9.</t>
  </si>
  <si>
    <t>8.10.</t>
  </si>
  <si>
    <t>8.11.</t>
  </si>
  <si>
    <t>8.12.</t>
  </si>
  <si>
    <t>Сальдо прочих доходов и расходов, тыс. руб.</t>
  </si>
  <si>
    <t>Прочие расходы (стр.2350 Отчета о финансовых результатах), тыс. руб.</t>
  </si>
  <si>
    <t>Прочие доходы (стр.2340 Отчета о финансовых результатах), тыс. руб.</t>
  </si>
  <si>
    <t>Признак (разовые / чрезвычайные, операционные доходы / расходы)</t>
  </si>
  <si>
    <t>Статьи затрат</t>
  </si>
  <si>
    <t>Расшифровка прочих доходов и расходов c выделением разовых (чрезвычайных) доходов и расходов, а также доходов и расходов, относящихся к операционной деятельности, за последние три года, последний отчетный период текущего года и аналогичный отчетный период предшествующего года</t>
  </si>
  <si>
    <t xml:space="preserve"> Расшифровка выручки в разрезе крупнейших (не менее 10% выручки) покупателей  (с указанием выручки и долей по данным покупателям/видам продукции) за последние три года, последний отчетный период текущего года и аналогичный отчетный период предшествующего года</t>
  </si>
  <si>
    <t>Страна производителя оборудования</t>
  </si>
  <si>
    <t>Стоимость в валюте договора</t>
  </si>
  <si>
    <t>Стоимость с НДС, тыс. руб.</t>
  </si>
  <si>
    <t>Стоимость в валюте договора включает/не включает НДС (да/нет)</t>
  </si>
  <si>
    <t>…</t>
  </si>
  <si>
    <t>Количество изменений условий первоначального договора ( изменение срока кредита, графика погашения, процентной ставки )</t>
  </si>
  <si>
    <t>в т.ч. просроченная задолженность, тыс. руб.</t>
  </si>
  <si>
    <t>Просьба уточнить в какой форме было/будет осуществлено софинансирование Проекта за счет собственных средств (реинвестирование прибыли, займы акционеров, взнос в УК и т.п). В случае привлечения заемных/кредитных средств просим уточнить статус договоренностей, условия, заключен ли договор/сроки заключения (при наличии разместить в Личном кабинете раздел "Дополнительные документы").</t>
  </si>
  <si>
    <t>расшифровку прочих доходов/расходов за последний завершенный год, а также за последний отчетный период (квартал, полугодие, 9 мес.) и аналогичный период прошлого года;</t>
  </si>
  <si>
    <t>В случае, если Заявитель не входит в состав группы Компаний, то просим в ячейке 2.11 раздела "Документы для ЭС" Личного кабинета разместить соответствующую информационную справку.</t>
  </si>
  <si>
    <t>Расходы, связанные с разработкой продукта (ФОТ, сырье и материалы, ОКР и т.д.)</t>
  </si>
  <si>
    <t>Если заложенная в Бюджет проекта стоимость с НДС (столбец К) не включает стоимость таможенных и транспортных расходов, то просим указать дополнительно стоимость доп. расходов</t>
  </si>
  <si>
    <t>В соответствии с представленной в Фонд бухгалтерской отчетностью</t>
  </si>
  <si>
    <t>Амортизация, тыс. руб</t>
  </si>
  <si>
    <t>1 п/г 2022</t>
  </si>
  <si>
    <t>1 п/г 2023</t>
  </si>
  <si>
    <t>Амортизация в составе себестоимости продаж</t>
  </si>
  <si>
    <t>Амортизация в составе коммерчечских расходов</t>
  </si>
  <si>
    <t>Амортизация в составе управленческих расходов</t>
  </si>
  <si>
    <t xml:space="preserve">Амортизация ППА </t>
  </si>
  <si>
    <t>Итого амортизация</t>
  </si>
  <si>
    <t>Название статьи затрат/сырья</t>
  </si>
  <si>
    <t>Ед. изм.</t>
  </si>
  <si>
    <t>Стоимость тыс. руб. с НДС/ед.</t>
  </si>
  <si>
    <t>Норма расхода</t>
  </si>
  <si>
    <t>Доля в себестоимости</t>
  </si>
  <si>
    <t>Поставщик</t>
  </si>
  <si>
    <t>Страна поставки</t>
  </si>
  <si>
    <t>Статус договора</t>
  </si>
  <si>
    <t>Примечание</t>
  </si>
  <si>
    <t>Подтверждающий цену документ</t>
  </si>
  <si>
    <t>Вид продукции Проекта</t>
  </si>
  <si>
    <t>Затраты на ед. продукции, руб./шт. c НДС</t>
  </si>
  <si>
    <t>Импорт (да/нет)</t>
  </si>
  <si>
    <t>да</t>
  </si>
  <si>
    <t>нет</t>
  </si>
  <si>
    <t>выбрать</t>
  </si>
  <si>
    <t>Доля импортного сырья</t>
  </si>
  <si>
    <t>Себестоимость прямых затрат (без ФОТ) 
ИТОГО</t>
  </si>
  <si>
    <r>
      <t xml:space="preserve">Сумма обязательства (кредит, займ) </t>
    </r>
    <r>
      <rPr>
        <b/>
        <sz val="10"/>
        <color theme="0"/>
        <rFont val="Arial"/>
        <family val="2"/>
        <charset val="204"/>
      </rPr>
      <t xml:space="preserve">по состоянию на </t>
    </r>
  </si>
  <si>
    <r>
      <t xml:space="preserve">Сумма обязательства (проценты) </t>
    </r>
    <r>
      <rPr>
        <b/>
        <sz val="10"/>
        <color theme="0"/>
        <rFont val="Arial"/>
        <family val="2"/>
        <charset val="204"/>
      </rPr>
      <t>по состоянию на</t>
    </r>
  </si>
  <si>
    <t>Себестоимость прямых затрат на единицу продукции Проекта, без учёта ФОТ</t>
  </si>
  <si>
    <t>2.1</t>
  </si>
  <si>
    <t>2.2</t>
  </si>
  <si>
    <t>2.3</t>
  </si>
  <si>
    <t>2.4</t>
  </si>
  <si>
    <t>2.5</t>
  </si>
  <si>
    <t>3</t>
  </si>
  <si>
    <t>4</t>
  </si>
  <si>
    <t>5.1</t>
  </si>
  <si>
    <t>5.2</t>
  </si>
  <si>
    <t>6.1</t>
  </si>
  <si>
    <t>6.2</t>
  </si>
  <si>
    <t>6.3</t>
  </si>
  <si>
    <t>7</t>
  </si>
  <si>
    <t>8</t>
  </si>
  <si>
    <t>9.1</t>
  </si>
  <si>
    <t>9.2</t>
  </si>
  <si>
    <t>9.3</t>
  </si>
  <si>
    <t>9.4</t>
  </si>
  <si>
    <t>9.5</t>
  </si>
  <si>
    <t>9.6</t>
  </si>
  <si>
    <t>10</t>
  </si>
  <si>
    <t>11</t>
  </si>
  <si>
    <t>12</t>
  </si>
  <si>
    <t>13</t>
  </si>
  <si>
    <t>14</t>
  </si>
  <si>
    <t>13.1</t>
  </si>
  <si>
    <t>13.2</t>
  </si>
  <si>
    <t>13.3</t>
  </si>
  <si>
    <t>13.4</t>
  </si>
  <si>
    <t>13.5</t>
  </si>
  <si>
    <t>2.6</t>
  </si>
  <si>
    <t>5.3</t>
  </si>
  <si>
    <t>8.1</t>
  </si>
  <si>
    <t>8.2</t>
  </si>
  <si>
    <t>6.4</t>
  </si>
  <si>
    <t>5</t>
  </si>
  <si>
    <t>Зарплата сотрудников, вкл. налоги и взносы от ФОТ</t>
  </si>
  <si>
    <t>Работы и услуги, выполняемые третьими лицами, приобретение прав</t>
  </si>
  <si>
    <t>Материалы и комплектующие</t>
  </si>
  <si>
    <t>Приобретение оборудования</t>
  </si>
  <si>
    <t>Направление целевого использования средств</t>
  </si>
  <si>
    <t>Разработка нового продукта/технологии</t>
  </si>
  <si>
    <t>Приобретение или использование специального оборудования для проведения необходимых опытно-конструкторских работ и отработки технологии</t>
  </si>
  <si>
    <t>Инжиниринг</t>
  </si>
  <si>
    <t>Государственная экспертиза проектной документации</t>
  </si>
  <si>
    <t>Разработка рабочей документации для объектов капитального строительства</t>
  </si>
  <si>
    <t>Приобретение в собственность промышленного оборудования</t>
  </si>
  <si>
    <t>Общехозяйственные расходы</t>
  </si>
  <si>
    <t>Прочие капитальные вложения</t>
  </si>
  <si>
    <t>Расходы, связанные с производством и выводом на рынок пилотных партий продукции</t>
  </si>
  <si>
    <t>Научные и иные исследования в интересах проекта</t>
  </si>
  <si>
    <t>Разработка технико-экономического обоснования инвестиционной стадии проекта, прединвестиционный анализ и оптимизация проекта, не включая аналитические исследования рынка. Сертификация и внедрение новых методов (ISO 9000, LEAN и пр.)</t>
  </si>
  <si>
    <t>Приобретение прав на результаты интеллектуальной деятельности</t>
  </si>
  <si>
    <t>Строительство и реконструкция</t>
  </si>
  <si>
    <t>Проверка даты</t>
  </si>
  <si>
    <t>Источник финансирования расходов (Собственные: текущая деятельность, займы/вклады в УК аффилированных лиц, Привлеченные: средства иных частных инвесторы/кредиты банков)</t>
  </si>
  <si>
    <t>9 мес. 2023</t>
  </si>
  <si>
    <t>9 мес. 2024</t>
  </si>
  <si>
    <t>2023 г.</t>
  </si>
  <si>
    <t>1 кв. 2024</t>
  </si>
  <si>
    <t>1 п/г 2024</t>
  </si>
  <si>
    <t>2024 г.</t>
  </si>
  <si>
    <t>1 кв. 2025</t>
  </si>
  <si>
    <t>1 п/г 2025</t>
  </si>
  <si>
    <t>9 мес. 2022</t>
  </si>
  <si>
    <t>2022 г.</t>
  </si>
  <si>
    <t>1 кв. 2023</t>
  </si>
  <si>
    <t>2021 г.</t>
  </si>
  <si>
    <t>2020 г.</t>
  </si>
  <si>
    <t>Отчетность с расшифровками на</t>
  </si>
  <si>
    <r>
      <t xml:space="preserve">Просьба привести перечень планируемых капитальных затрат (бюджет Проекта) в формате Excel с указанием документов, подтверждающих стоимость </t>
    </r>
    <r>
      <rPr>
        <i/>
        <sz val="12"/>
        <color theme="3"/>
        <rFont val="Arial Narrow"/>
        <family val="2"/>
        <charset val="204"/>
      </rPr>
      <t>(лист Бюджет проекта)</t>
    </r>
    <r>
      <rPr>
        <sz val="12"/>
        <rFont val="Arial Narrow"/>
        <family val="2"/>
        <charset val="204"/>
      </rPr>
      <t xml:space="preserve"> как в части средств займа, так в части будущего софинансирования Проекта. Просьба при наличии разместить в Личном кабинете в разделе Дополнительные документы заключенные договоры/коммерческие предложения поставщиков оборудования и иные документы, подтверждающие заложенный бюджет проекта. Обращаем Ваше внимание на необходимость указания в таблице перечня оборудования по позициям.
</t>
    </r>
    <r>
      <rPr>
        <i/>
        <sz val="12"/>
        <rFont val="Arial Narrow"/>
        <family val="2"/>
        <charset val="204"/>
      </rPr>
      <t>Данные документы Вы можете объединить в один архивный файл.</t>
    </r>
    <r>
      <rPr>
        <sz val="12"/>
        <rFont val="Arial Narrow"/>
        <family val="2"/>
        <charset val="204"/>
      </rPr>
      <t xml:space="preserve"> </t>
    </r>
  </si>
  <si>
    <t>1.</t>
  </si>
  <si>
    <t>2.</t>
  </si>
  <si>
    <t>3.</t>
  </si>
  <si>
    <t>9.1.</t>
  </si>
  <si>
    <t>9.2.</t>
  </si>
  <si>
    <t>9.3.</t>
  </si>
  <si>
    <t>9.4.</t>
  </si>
  <si>
    <t>9.5.</t>
  </si>
  <si>
    <t>9.6.</t>
  </si>
  <si>
    <t>9.7.</t>
  </si>
  <si>
    <t>9.8.</t>
  </si>
  <si>
    <t>9.9.</t>
  </si>
  <si>
    <t>9.10.</t>
  </si>
  <si>
    <t>9.11.</t>
  </si>
  <si>
    <t>9.12.</t>
  </si>
  <si>
    <t>10.</t>
  </si>
  <si>
    <t>10.2.</t>
  </si>
  <si>
    <t>10.1.</t>
  </si>
  <si>
    <r>
      <t xml:space="preserve">Бухгалтерская отчетность </t>
    </r>
    <r>
      <rPr>
        <b/>
        <u/>
        <sz val="12"/>
        <color theme="1"/>
        <rFont val="Arial Narrow"/>
        <family val="2"/>
        <charset val="204"/>
      </rPr>
      <t>Компании-Поручителя</t>
    </r>
  </si>
  <si>
    <r>
      <t xml:space="preserve">Бухгалтерская отчетность Поручителя за последний завершенный год и </t>
    </r>
    <r>
      <rPr>
        <i/>
        <sz val="12"/>
        <rFont val="Arial Narrow"/>
        <family val="2"/>
        <charset val="204"/>
      </rPr>
      <t xml:space="preserve">на последнюю отчетную дату </t>
    </r>
    <r>
      <rPr>
        <i/>
        <sz val="12"/>
        <color theme="3"/>
        <rFont val="Arial Narrow"/>
        <family val="2"/>
        <charset val="204"/>
      </rPr>
      <t>(квартал, полугодие, 9 мес.)</t>
    </r>
    <r>
      <rPr>
        <i/>
        <sz val="12"/>
        <rFont val="Arial Narrow"/>
        <family val="2"/>
        <charset val="204"/>
      </rPr>
      <t xml:space="preserve"> </t>
    </r>
    <r>
      <rPr>
        <sz val="12"/>
        <rFont val="Arial Narrow"/>
        <family val="2"/>
        <charset val="204"/>
      </rPr>
      <t xml:space="preserve">со следующими расшифровками </t>
    </r>
    <r>
      <rPr>
        <i/>
        <sz val="12"/>
        <color theme="3"/>
        <rFont val="Arial Narrow"/>
        <family val="2"/>
        <charset val="204"/>
      </rPr>
      <t>(формы прилагаются):</t>
    </r>
  </si>
  <si>
    <t>забалансовых обязательств Компании-Поручителя по состоянию на последнюю отчетную дату в т.ч. по залогам имущества и выданным поручительствам (с указанием, за кого выдано, в пользу кого, сроки действия, установленный лимит и остаток задолженности, реквизиты договора). Или просим подготовить заверение об отсутствии выданных забалансовых обязательств на отчетную дату;</t>
  </si>
  <si>
    <t>все формы бухгалтерской отчетности Компании-Поручителя за 2 последних года (при наличии): аудиторское заключение с текстовыми пояснениями, пояснительная записка к бух. балансу и отчету о финансовых результатах, ОДДС.</t>
  </si>
  <si>
    <r>
      <t xml:space="preserve">Просьба представить комментарии относительно причин соответствующей динамики следующих показателей Компании-Поручителя </t>
    </r>
    <r>
      <rPr>
        <i/>
        <sz val="12"/>
        <color theme="3"/>
        <rFont val="Arial Narrow"/>
        <family val="2"/>
        <charset val="204"/>
      </rPr>
      <t>(в случае их изменения по сравнению с аналогичным периодом предыдущего года/промежуточного отчетного периода более чем на 10% в большую или меньшую сторону):</t>
    </r>
    <r>
      <rPr>
        <sz val="12"/>
        <rFont val="Arial Narrow"/>
        <family val="2"/>
        <charset val="204"/>
      </rPr>
      <t xml:space="preserve">
- выручки/валовой прибыли/прибыли от продаж/чистой прибыли Компании-Поручителя;
- основных статей активов, собственного капитала и обязательств.</t>
    </r>
  </si>
  <si>
    <t>Корректность суммы</t>
  </si>
  <si>
    <t>Текущая дата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</si>
</sst>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43" formatCode="_-* #,##0.00_-;\-* #,##0.00_-;_-* &quot;-&quot;??_-;_-@_-"/>
    <numFmt numFmtId="164" formatCode="_-* #,##0.00\ _₽_-;\-* #,##0.00\ _₽_-;_-* &quot;-&quot;??\ _₽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_-* #,##0\ &quot;р.&quot;_-;\-* #,##0\ &quot;р.&quot;_-;_-* &quot;-&quot;\ &quot;р.&quot;_-;_-@_-"/>
    <numFmt numFmtId="170" formatCode="_-* #,##0.00\ &quot;р.&quot;_-;\-* #,##0.00\ &quot;р.&quot;_-;_-* &quot;-&quot;??\ &quot;р.&quot;_-;_-@_-"/>
    <numFmt numFmtId="171" formatCode="0.000"/>
    <numFmt numFmtId="172" formatCode="#,##0_р_."/>
    <numFmt numFmtId="173" formatCode="_-* #,##0.00_ _-;\-* #,##0.00_ _-;_-* &quot;-&quot;??_ _-;_-@_-"/>
    <numFmt numFmtId="174" formatCode="0.0%"/>
    <numFmt numFmtId="175" formatCode="0.0"/>
    <numFmt numFmtId="176" formatCode="_(* #,##0.0_);_(* \(#,##0.0\);_(* &quot;-&quot;??_);_(@_)"/>
    <numFmt numFmtId="177" formatCode="_(* #,##0.00_);_(* \(#,##0.00\);_(* &quot;-&quot;??_);_(@_)"/>
    <numFmt numFmtId="178" formatCode="_(* #,##0_);_(* \(#,##0\);_(* &quot;-&quot;??_);_(@_)"/>
    <numFmt numFmtId="179" formatCode="0.00;0;"/>
    <numFmt numFmtId="180" formatCode="#,##0;[Red]#,##0"/>
    <numFmt numFmtId="181" formatCode="&quot;\&quot;#,##0;[Red]\-&quot;\&quot;#,##0"/>
    <numFmt numFmtId="182" formatCode="\£#,##0_);\(\£#,##0\)"/>
    <numFmt numFmtId="183" formatCode="_(* #,##0.00_);[Red]_(* \(#,##0.00\);_(* &quot;-&quot;??_);_(@_)"/>
    <numFmt numFmtId="184" formatCode="&quot;р.&quot;#,##0\ ;\(&quot;р.&quot;#,##0\)"/>
    <numFmt numFmtId="185" formatCode="0.0\x"/>
    <numFmt numFmtId="186" formatCode="_-* #,##0.00[$€-1]_-;\-* #,##0.00[$€-1]_-;_-* &quot;-&quot;??[$€-1]_-"/>
    <numFmt numFmtId="187" formatCode="_-* #,##0\ _F_B_-;\-* #,##0\ _F_B_-;_-* &quot;-&quot;\ _F_B_-;_-@_-"/>
    <numFmt numFmtId="188" formatCode="_-* #,##0.00\ _F_B_-;\-* #,##0.00\ _F_B_-;_-* &quot;-&quot;??\ _F_B_-;_-@_-"/>
    <numFmt numFmtId="189" formatCode="#,##0.0_);[Red]\(#,##0.0\)"/>
    <numFmt numFmtId="190" formatCode="_-* #,##0_-;_-* #,##0\-;_-* &quot;-&quot;_-;_-@_-"/>
    <numFmt numFmtId="191" formatCode="_-* #,##0.00_-;_-* #,##0.00\-;_-* &quot;-&quot;??_-;_-@_-"/>
    <numFmt numFmtId="192" formatCode="_-* #,##0\ _$_-;\-* #,##0\ _$_-;_-* &quot;-&quot;\ _$_-;_-@_-"/>
    <numFmt numFmtId="193" formatCode="_-* #,##0.00\ _$_-;\-* #,##0.00\ _$_-;_-* &quot;-&quot;??\ _$_-;_-@_-"/>
    <numFmt numFmtId="194" formatCode="_(* #,##0.000_);[Red]_(* \(#,##0.000\);_(* &quot;-&quot;??_);_(@_)"/>
    <numFmt numFmtId="195" formatCode="&quot;р.&quot;#,##0.0_);\(&quot;р.&quot;#,##0.0\)"/>
    <numFmt numFmtId="196" formatCode="0.00\x"/>
    <numFmt numFmtId="197" formatCode="0.0000"/>
    <numFmt numFmtId="198" formatCode="_-* #,##0\ &quot;FB&quot;_-;\-* #,##0\ &quot;FB&quot;_-;_-* &quot;-&quot;\ &quot;FB&quot;_-;_-@_-"/>
    <numFmt numFmtId="199" formatCode="_-* #,##0.00\ &quot;FB&quot;_-;\-* #,##0.00\ &quot;FB&quot;_-;_-* &quot;-&quot;??\ &quot;FB&quot;_-;_-@_-"/>
    <numFmt numFmtId="200" formatCode="_-&quot;F&quot;\ * #,##0_-;_-&quot;F&quot;\ * #,##0\-;_-&quot;F&quot;\ * &quot;-&quot;_-;_-@_-"/>
    <numFmt numFmtId="201" formatCode="_-&quot;F&quot;\ * #,##0.00_-;_-&quot;F&quot;\ * #,##0.00\-;_-&quot;F&quot;\ * &quot;-&quot;??_-;_-@_-"/>
    <numFmt numFmtId="202" formatCode="\¥#,##0_);\(\¥#,##0\)"/>
    <numFmt numFmtId="203" formatCode="_ * #,##0_ ;_ * \-#,##0_ ;_ * &quot;-&quot;_ ;_ @_ "/>
    <numFmt numFmtId="204" formatCode="#,##0.0%;\(#,##0.0\)%;\-&quot; &quot;"/>
    <numFmt numFmtId="205" formatCode="_ * #,##0_ ;_ * \(#,##0\);_ * &quot;-&quot;_ ;_ @_ "/>
    <numFmt numFmtId="206" formatCode="_ * #,##0_ ;[Red]_ * \-#,##0_ ;_ * &quot;-&quot;_ ;_ @_ "/>
    <numFmt numFmtId="207" formatCode="dd/mm/yy;@"/>
    <numFmt numFmtId="208" formatCode="#,##0_ ;[Red]\-#,##0\ "/>
    <numFmt numFmtId="209" formatCode="#,##0.0"/>
  </numFmts>
  <fonts count="198">
    <font>
      <sz val="11"/>
      <color theme="1"/>
      <name val="Calibri"/>
      <family val="2"/>
      <charset val="204"/>
      <scheme val="minor"/>
    </font>
    <font>
      <b/>
      <sz val="11"/>
      <color theme="1"/>
      <name val="Calibri"/>
      <family val="2"/>
      <charset val="204"/>
      <scheme val="minor"/>
    </font>
    <font>
      <sz val="11"/>
      <color theme="1"/>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sz val="11"/>
      <color theme="0"/>
      <name val="Calibri"/>
      <family val="2"/>
      <charset val="204"/>
      <scheme val="minor"/>
    </font>
    <font>
      <sz val="8"/>
      <name val="Arial Cyr"/>
      <charset val="204"/>
    </font>
    <font>
      <sz val="10"/>
      <name val="MS Sans Serif"/>
      <family val="2"/>
      <charset val="204"/>
    </font>
    <font>
      <sz val="11"/>
      <color indexed="8"/>
      <name val="Calibri"/>
      <family val="2"/>
      <charset val="204"/>
    </font>
    <font>
      <sz val="11"/>
      <color indexed="9"/>
      <name val="Calibri"/>
      <family val="2"/>
      <charset val="204"/>
    </font>
    <font>
      <b/>
      <sz val="18"/>
      <name val="Times New Roman"/>
      <family val="1"/>
      <charset val="204"/>
    </font>
    <font>
      <b/>
      <sz val="14"/>
      <name val="Times New Roman"/>
      <family val="1"/>
      <charset val="204"/>
    </font>
    <font>
      <sz val="14"/>
      <name val="Times New Roman"/>
      <family val="1"/>
      <charset val="204"/>
    </font>
    <font>
      <sz val="10"/>
      <name val="Arial"/>
      <family val="2"/>
    </font>
    <font>
      <sz val="10"/>
      <name val="Arial Cyr"/>
      <charset val="204"/>
    </font>
    <font>
      <sz val="10"/>
      <name val="Arial"/>
      <family val="2"/>
      <charset val="204"/>
    </font>
    <font>
      <sz val="9.75"/>
      <name val="Arial"/>
      <family val="2"/>
      <charset val="204"/>
    </font>
    <font>
      <sz val="10"/>
      <color theme="1"/>
      <name val="Arial"/>
      <family val="2"/>
      <charset val="204"/>
    </font>
    <font>
      <sz val="10"/>
      <color indexed="8"/>
      <name val="Arial"/>
      <family val="2"/>
      <charset val="204"/>
    </font>
    <font>
      <sz val="11"/>
      <color indexed="62"/>
      <name val="Calibri"/>
      <family val="2"/>
      <charset val="204"/>
    </font>
    <font>
      <b/>
      <sz val="11"/>
      <color indexed="63"/>
      <name val="Calibri"/>
      <family val="2"/>
      <charset val="204"/>
    </font>
    <font>
      <b/>
      <sz val="11"/>
      <color indexed="52"/>
      <name val="Calibri"/>
      <family val="2"/>
      <charset val="204"/>
    </font>
    <font>
      <sz val="11"/>
      <color indexed="8"/>
      <name val="Calibri"/>
      <family val="2"/>
    </font>
    <font>
      <b/>
      <sz val="15"/>
      <color indexed="62"/>
      <name val="Calibri"/>
      <family val="2"/>
      <charset val="204"/>
    </font>
    <font>
      <b/>
      <sz val="13"/>
      <color indexed="62"/>
      <name val="Calibri"/>
      <family val="2"/>
      <charset val="204"/>
    </font>
    <font>
      <b/>
      <sz val="11"/>
      <color indexed="62"/>
      <name val="Calibri"/>
      <family val="2"/>
      <charset val="204"/>
    </font>
    <font>
      <b/>
      <sz val="11"/>
      <color indexed="8"/>
      <name val="Calibri"/>
      <family val="2"/>
      <charset val="204"/>
    </font>
    <font>
      <b/>
      <sz val="11"/>
      <color indexed="9"/>
      <name val="Calibri"/>
      <family val="2"/>
      <charset val="204"/>
    </font>
    <font>
      <b/>
      <sz val="18"/>
      <color indexed="62"/>
      <name val="Cambria"/>
      <family val="2"/>
      <charset val="204"/>
    </font>
    <font>
      <sz val="11"/>
      <color indexed="60"/>
      <name val="Calibri"/>
      <family val="2"/>
      <charset val="204"/>
    </font>
    <font>
      <sz val="10"/>
      <name val="Arial Cyr"/>
    </font>
    <font>
      <sz val="11"/>
      <color theme="1"/>
      <name val="Calibri"/>
      <family val="2"/>
      <scheme val="minor"/>
    </font>
    <font>
      <sz val="8"/>
      <color theme="1"/>
      <name val="Arial"/>
      <family val="2"/>
      <charset val="204"/>
    </font>
    <font>
      <sz val="10"/>
      <name val="lazurski"/>
    </font>
    <font>
      <sz val="11"/>
      <color indexed="20"/>
      <name val="Calibri"/>
      <family val="2"/>
      <charset val="204"/>
    </font>
    <font>
      <i/>
      <sz val="11"/>
      <color indexed="23"/>
      <name val="Calibri"/>
      <family val="2"/>
      <charset val="204"/>
    </font>
    <font>
      <sz val="8"/>
      <color indexed="8"/>
      <name val="Arial"/>
      <family val="2"/>
      <charset val="204"/>
    </font>
    <font>
      <sz val="11"/>
      <color indexed="52"/>
      <name val="Calibri"/>
      <family val="2"/>
      <charset val="204"/>
    </font>
    <font>
      <sz val="11"/>
      <color indexed="10"/>
      <name val="Calibri"/>
      <family val="2"/>
      <charset val="204"/>
    </font>
    <font>
      <b/>
      <sz val="10"/>
      <color theme="6" tint="-0.24994659260841701"/>
      <name val="Arial"/>
      <family val="2"/>
      <charset val="204"/>
    </font>
    <font>
      <sz val="11"/>
      <color indexed="17"/>
      <name val="Calibri"/>
      <family val="2"/>
      <charset val="204"/>
    </font>
    <font>
      <sz val="8"/>
      <name val="Arial"/>
      <family val="2"/>
    </font>
    <font>
      <b/>
      <sz val="10"/>
      <color theme="1"/>
      <name val="Calibri"/>
      <family val="2"/>
      <charset val="204"/>
      <scheme val="minor"/>
    </font>
    <font>
      <sz val="10"/>
      <color theme="1"/>
      <name val="Calibri"/>
      <family val="2"/>
      <charset val="204"/>
      <scheme val="minor"/>
    </font>
    <font>
      <sz val="10"/>
      <color theme="0"/>
      <name val="Calibri"/>
      <family val="2"/>
      <charset val="204"/>
      <scheme val="minor"/>
    </font>
    <font>
      <b/>
      <sz val="10"/>
      <color theme="0"/>
      <name val="Calibri"/>
      <family val="2"/>
      <charset val="204"/>
      <scheme val="minor"/>
    </font>
    <font>
      <b/>
      <sz val="10"/>
      <name val="Calibri"/>
      <family val="2"/>
      <charset val="204"/>
      <scheme val="minor"/>
    </font>
    <font>
      <sz val="10"/>
      <name val="Calibri"/>
      <family val="2"/>
      <charset val="204"/>
      <scheme val="minor"/>
    </font>
    <font>
      <b/>
      <i/>
      <sz val="10"/>
      <name val="Calibri"/>
      <family val="2"/>
      <charset val="204"/>
      <scheme val="minor"/>
    </font>
    <font>
      <sz val="10"/>
      <color theme="0" tint="-0.14999847407452621"/>
      <name val="Calibri"/>
      <family val="2"/>
      <charset val="204"/>
      <scheme val="minor"/>
    </font>
    <font>
      <i/>
      <sz val="10"/>
      <name val="Calibri"/>
      <family val="2"/>
      <charset val="204"/>
      <scheme val="minor"/>
    </font>
    <font>
      <sz val="10"/>
      <name val="Book Antiqua"/>
      <family val="1"/>
      <charset val="204"/>
    </font>
    <font>
      <sz val="10"/>
      <name val="Helv"/>
    </font>
    <font>
      <b/>
      <i/>
      <sz val="12"/>
      <name val="Arial"/>
      <family val="2"/>
      <charset val="204"/>
    </font>
    <font>
      <b/>
      <sz val="12"/>
      <name val="Arial"/>
      <family val="2"/>
      <charset val="204"/>
    </font>
    <font>
      <b/>
      <sz val="12"/>
      <color indexed="9"/>
      <name val="Arial"/>
      <family val="2"/>
    </font>
    <font>
      <b/>
      <sz val="14"/>
      <color indexed="9"/>
      <name val="Arial"/>
      <family val="2"/>
      <charset val="204"/>
    </font>
    <font>
      <b/>
      <i/>
      <sz val="14"/>
      <name val="Arial"/>
      <family val="2"/>
    </font>
    <font>
      <b/>
      <i/>
      <sz val="20"/>
      <name val="Arial"/>
      <family val="2"/>
    </font>
    <font>
      <b/>
      <sz val="16"/>
      <color indexed="9"/>
      <name val="Arial"/>
      <family val="2"/>
    </font>
    <font>
      <b/>
      <sz val="14"/>
      <name val="Arial"/>
      <family val="2"/>
    </font>
    <font>
      <b/>
      <i/>
      <sz val="22"/>
      <name val="Arial"/>
      <family val="2"/>
    </font>
    <font>
      <sz val="8"/>
      <name val="Helv"/>
      <charset val="204"/>
    </font>
    <font>
      <sz val="12"/>
      <name val="Times New Roman"/>
      <family val="1"/>
      <charset val="204"/>
    </font>
    <font>
      <sz val="12"/>
      <name val="Arial"/>
      <family val="2"/>
    </font>
    <font>
      <sz val="10"/>
      <color indexed="8"/>
      <name val="Tms Rmn"/>
    </font>
    <font>
      <sz val="10"/>
      <color indexed="12"/>
      <name val="times new roman"/>
      <family val="1"/>
    </font>
    <font>
      <sz val="12"/>
      <name val="Tms Rmn"/>
    </font>
    <font>
      <u val="singleAccounting"/>
      <sz val="10"/>
      <name val="Arial"/>
      <family val="2"/>
    </font>
    <font>
      <sz val="12"/>
      <name val="±???A?"/>
      <charset val="129"/>
    </font>
    <font>
      <b/>
      <sz val="12"/>
      <name val="Times New Roman"/>
      <family val="1"/>
    </font>
    <font>
      <sz val="10"/>
      <name val="Times New Roman"/>
      <family val="1"/>
      <charset val="204"/>
    </font>
    <font>
      <sz val="8"/>
      <color indexed="12"/>
      <name val="Times New Roman"/>
      <family val="1"/>
    </font>
    <font>
      <sz val="8"/>
      <name val="Palatino"/>
      <family val="1"/>
    </font>
    <font>
      <sz val="12"/>
      <color indexed="24"/>
      <name val="Arial"/>
      <family val="2"/>
      <charset val="204"/>
    </font>
    <font>
      <sz val="10"/>
      <name val="Tms Rmn"/>
    </font>
    <font>
      <b/>
      <sz val="12"/>
      <name val="Arial"/>
      <family val="2"/>
    </font>
    <font>
      <u val="doubleAccounting"/>
      <sz val="10"/>
      <name val="Arial"/>
      <family val="2"/>
    </font>
    <font>
      <b/>
      <sz val="10.5"/>
      <name val="Times New Roman"/>
      <family val="1"/>
      <charset val="204"/>
    </font>
    <font>
      <sz val="7"/>
      <name val="Palatino"/>
      <family val="1"/>
    </font>
    <font>
      <sz val="10"/>
      <color indexed="17"/>
      <name val="Times New Roman"/>
      <family val="1"/>
    </font>
    <font>
      <sz val="6"/>
      <color indexed="16"/>
      <name val="Palatino"/>
      <family val="1"/>
    </font>
    <font>
      <b/>
      <sz val="8"/>
      <name val="Palatino"/>
      <family val="1"/>
    </font>
    <font>
      <b/>
      <sz val="15"/>
      <color indexed="56"/>
      <name val="Calibri"/>
      <family val="2"/>
      <charset val="204"/>
    </font>
    <font>
      <b/>
      <sz val="13"/>
      <color indexed="56"/>
      <name val="Calibri"/>
      <family val="2"/>
      <charset val="204"/>
    </font>
    <font>
      <b/>
      <sz val="11"/>
      <color indexed="56"/>
      <name val="Calibri"/>
      <family val="2"/>
      <charset val="204"/>
    </font>
    <font>
      <b/>
      <i/>
      <sz val="22"/>
      <name val="Times New Roman"/>
      <family val="1"/>
      <charset val="204"/>
    </font>
    <font>
      <sz val="10"/>
      <color indexed="9"/>
      <name val="Times New Roman"/>
      <family val="1"/>
    </font>
    <font>
      <sz val="10"/>
      <name val="Times New Roman Cyr"/>
    </font>
    <font>
      <sz val="12"/>
      <name val="Times New Roman"/>
      <family val="1"/>
    </font>
    <font>
      <sz val="7"/>
      <name val="Small Fonts"/>
      <family val="2"/>
      <charset val="204"/>
    </font>
    <font>
      <sz val="10"/>
      <name val="Times New Roman CE"/>
      <charset val="238"/>
    </font>
    <font>
      <sz val="10"/>
      <name val="Palatino"/>
      <family val="1"/>
    </font>
    <font>
      <sz val="10"/>
      <color indexed="8"/>
      <name val="Arial"/>
      <family val="2"/>
    </font>
    <font>
      <b/>
      <i/>
      <sz val="10"/>
      <color indexed="8"/>
      <name val="Arial"/>
      <family val="2"/>
    </font>
    <font>
      <b/>
      <sz val="10"/>
      <color indexed="9"/>
      <name val="Arial"/>
      <family val="2"/>
    </font>
    <font>
      <b/>
      <sz val="10"/>
      <color indexed="17"/>
      <name val="Arial"/>
      <family val="2"/>
    </font>
    <font>
      <b/>
      <sz val="10"/>
      <color indexed="13"/>
      <name val="Arial"/>
      <family val="2"/>
    </font>
    <font>
      <b/>
      <sz val="11"/>
      <color indexed="23"/>
      <name val="Calibri"/>
      <family val="2"/>
    </font>
    <font>
      <sz val="10"/>
      <color indexed="16"/>
      <name val="Helvetica-Black"/>
    </font>
    <font>
      <sz val="10"/>
      <color indexed="10"/>
      <name val="Times New Roman"/>
      <family val="1"/>
    </font>
    <font>
      <sz val="9.5"/>
      <color indexed="23"/>
      <name val="Helvetica-Black"/>
    </font>
    <font>
      <sz val="10"/>
      <name val="ZapfCalligr BT"/>
    </font>
    <font>
      <b/>
      <sz val="9"/>
      <name val="Palatino"/>
      <family val="1"/>
    </font>
    <font>
      <sz val="9"/>
      <color indexed="21"/>
      <name val="Helvetica-Black"/>
    </font>
    <font>
      <b/>
      <sz val="10"/>
      <name val="Palatino"/>
      <family val="1"/>
    </font>
    <font>
      <sz val="9"/>
      <name val="Helvetica-Black"/>
    </font>
    <font>
      <b/>
      <sz val="10"/>
      <name val="Times New Roman"/>
      <family val="1"/>
    </font>
    <font>
      <b/>
      <sz val="10"/>
      <name val="Arial"/>
      <family val="2"/>
    </font>
    <font>
      <sz val="12"/>
      <color indexed="8"/>
      <name val="Palatino"/>
      <family val="1"/>
    </font>
    <font>
      <sz val="11"/>
      <color indexed="8"/>
      <name val="Helvetica-Black"/>
    </font>
    <font>
      <sz val="10"/>
      <name val="Times New Roman"/>
      <family val="1"/>
    </font>
    <font>
      <b/>
      <sz val="18"/>
      <color indexed="56"/>
      <name val="Cambria"/>
      <family val="2"/>
      <charset val="204"/>
    </font>
    <font>
      <u/>
      <sz val="8"/>
      <color indexed="8"/>
      <name val="Arial"/>
      <family val="2"/>
    </font>
    <font>
      <b/>
      <i/>
      <sz val="8"/>
      <name val="Helv"/>
    </font>
    <font>
      <b/>
      <sz val="8"/>
      <name val="Tahoma"/>
      <family val="2"/>
      <charset val="204"/>
    </font>
    <font>
      <sz val="12"/>
      <name val="Arial Cyr"/>
      <charset val="204"/>
    </font>
    <font>
      <sz val="11"/>
      <color indexed="8"/>
      <name val="Tahoma"/>
      <family val="2"/>
      <charset val="204"/>
    </font>
    <font>
      <sz val="10"/>
      <name val="Arial Cyr"/>
      <family val="2"/>
      <charset val="204"/>
    </font>
    <font>
      <b/>
      <sz val="8"/>
      <color indexed="32"/>
      <name val="Tahoma"/>
      <family val="2"/>
      <charset val="204"/>
    </font>
    <font>
      <i/>
      <sz val="8"/>
      <name val="Tahoma"/>
      <family val="2"/>
      <charset val="204"/>
    </font>
    <font>
      <sz val="10"/>
      <name val="Helv"/>
      <charset val="204"/>
    </font>
    <font>
      <sz val="8"/>
      <color indexed="8"/>
      <name val="Arial"/>
      <family val="2"/>
    </font>
    <font>
      <sz val="10"/>
      <color indexed="8"/>
      <name val="Tahoma"/>
      <family val="2"/>
    </font>
    <font>
      <b/>
      <sz val="11"/>
      <name val="Calibri"/>
      <family val="2"/>
      <charset val="204"/>
      <scheme val="minor"/>
    </font>
    <font>
      <sz val="11"/>
      <name val="Calibri"/>
      <family val="2"/>
      <charset val="204"/>
      <scheme val="minor"/>
    </font>
    <font>
      <b/>
      <sz val="13"/>
      <name val="Calibri"/>
      <family val="2"/>
      <charset val="204"/>
      <scheme val="minor"/>
    </font>
    <font>
      <b/>
      <sz val="12"/>
      <name val="Arial Cyr"/>
      <charset val="204"/>
    </font>
    <font>
      <sz val="9"/>
      <color theme="4" tint="-0.249977111117893"/>
      <name val="Arial"/>
      <family val="2"/>
      <charset val="204"/>
    </font>
    <font>
      <b/>
      <i/>
      <sz val="10"/>
      <name val="Calibri Light"/>
      <family val="2"/>
      <charset val="204"/>
    </font>
    <font>
      <sz val="10"/>
      <color theme="1"/>
      <name val="Calibri Light"/>
      <family val="2"/>
      <charset val="204"/>
    </font>
    <font>
      <b/>
      <sz val="10"/>
      <color theme="1"/>
      <name val="Calibri Light"/>
      <family val="2"/>
      <charset val="204"/>
    </font>
    <font>
      <b/>
      <sz val="10"/>
      <name val="Calibri Light"/>
      <family val="2"/>
      <charset val="204"/>
    </font>
    <font>
      <sz val="10"/>
      <name val="Calibri Light"/>
      <family val="2"/>
      <charset val="204"/>
    </font>
    <font>
      <b/>
      <i/>
      <sz val="10"/>
      <color theme="1"/>
      <name val="Calibri Light"/>
      <family val="2"/>
      <charset val="204"/>
    </font>
    <font>
      <sz val="10"/>
      <color theme="4" tint="-0.249977111117893"/>
      <name val="Calibri Light"/>
      <family val="2"/>
      <charset val="204"/>
    </font>
    <font>
      <sz val="8"/>
      <color rgb="FFFF0000"/>
      <name val="Arial Cyr"/>
      <charset val="204"/>
    </font>
    <font>
      <b/>
      <i/>
      <sz val="10"/>
      <color theme="4" tint="-0.249977111117893"/>
      <name val="Calibri Light"/>
      <family val="2"/>
      <charset val="204"/>
    </font>
    <font>
      <b/>
      <sz val="10"/>
      <color theme="4" tint="-0.249977111117893"/>
      <name val="Calibri Light"/>
      <family val="2"/>
      <charset val="204"/>
    </font>
    <font>
      <sz val="9"/>
      <color rgb="FFFF0000"/>
      <name val="Arial"/>
      <family val="2"/>
      <charset val="204"/>
    </font>
    <font>
      <sz val="10"/>
      <color rgb="FFFF0000"/>
      <name val="Calibri Light"/>
      <family val="2"/>
      <charset val="204"/>
    </font>
    <font>
      <sz val="10"/>
      <color theme="1"/>
      <name val="Arial Narrow"/>
      <family val="2"/>
      <charset val="204"/>
    </font>
    <font>
      <sz val="10"/>
      <color rgb="FF000000"/>
      <name val="Arial Narrow"/>
      <family val="2"/>
      <charset val="204"/>
    </font>
    <font>
      <b/>
      <sz val="10"/>
      <color theme="1"/>
      <name val="Arial Narrow"/>
      <family val="2"/>
      <charset val="204"/>
    </font>
    <font>
      <sz val="9"/>
      <color indexed="81"/>
      <name val="Tahoma"/>
      <family val="2"/>
      <charset val="204"/>
    </font>
    <font>
      <b/>
      <sz val="9"/>
      <color indexed="81"/>
      <name val="Tahoma"/>
      <family val="2"/>
      <charset val="204"/>
    </font>
    <font>
      <u/>
      <sz val="11"/>
      <color theme="10"/>
      <name val="Calibri"/>
      <family val="2"/>
      <charset val="204"/>
      <scheme val="minor"/>
    </font>
    <font>
      <sz val="11"/>
      <color theme="1"/>
      <name val="Arial"/>
      <family val="2"/>
      <charset val="204"/>
    </font>
    <font>
      <sz val="12"/>
      <color rgb="FFFF0000"/>
      <name val="Arial Narrow"/>
      <family val="2"/>
      <charset val="204"/>
    </font>
    <font>
      <b/>
      <sz val="12"/>
      <name val="Arial Narrow"/>
      <family val="2"/>
      <charset val="204"/>
    </font>
    <font>
      <b/>
      <sz val="12"/>
      <color theme="1"/>
      <name val="Arial Narrow"/>
      <family val="2"/>
      <charset val="204"/>
    </font>
    <font>
      <sz val="12"/>
      <color theme="1"/>
      <name val="Arial Narrow"/>
      <family val="2"/>
      <charset val="204"/>
    </font>
    <font>
      <i/>
      <sz val="12"/>
      <color theme="1"/>
      <name val="Arial Narrow"/>
      <family val="2"/>
      <charset val="204"/>
    </font>
    <font>
      <sz val="12"/>
      <name val="Arial Narrow"/>
      <family val="2"/>
      <charset val="204"/>
    </font>
    <font>
      <b/>
      <u/>
      <sz val="12"/>
      <color theme="1"/>
      <name val="Arial Narrow"/>
      <family val="2"/>
      <charset val="204"/>
    </font>
    <font>
      <i/>
      <sz val="12"/>
      <name val="Arial Narrow"/>
      <family val="2"/>
      <charset val="204"/>
    </font>
    <font>
      <sz val="11"/>
      <color theme="0"/>
      <name val="Arial"/>
      <family val="2"/>
      <charset val="204"/>
    </font>
    <font>
      <b/>
      <sz val="10"/>
      <color rgb="FF000000"/>
      <name val="Arial Narrow"/>
      <family val="2"/>
      <charset val="204"/>
    </font>
    <font>
      <i/>
      <sz val="11"/>
      <color rgb="FF0070C0"/>
      <name val="Arial"/>
      <family val="2"/>
      <charset val="204"/>
    </font>
    <font>
      <sz val="11"/>
      <color rgb="FF000000"/>
      <name val="Arial"/>
      <family val="2"/>
      <charset val="204"/>
    </font>
    <font>
      <b/>
      <sz val="12"/>
      <color theme="1"/>
      <name val="Arial"/>
      <family val="2"/>
      <charset val="204"/>
    </font>
    <font>
      <b/>
      <sz val="12"/>
      <color rgb="FFFF0000"/>
      <name val="Arial"/>
      <family val="2"/>
      <charset val="204"/>
    </font>
    <font>
      <i/>
      <sz val="12"/>
      <color theme="1"/>
      <name val="Arial"/>
      <family val="2"/>
      <charset val="204"/>
    </font>
    <font>
      <sz val="10"/>
      <color rgb="FFFF0000"/>
      <name val="Arial"/>
      <family val="2"/>
      <charset val="204"/>
    </font>
    <font>
      <sz val="11"/>
      <color rgb="FFFF0000"/>
      <name val="Arial"/>
      <family val="2"/>
      <charset val="204"/>
    </font>
    <font>
      <sz val="9"/>
      <color theme="1"/>
      <name val="Arial"/>
      <family val="2"/>
      <charset val="204"/>
    </font>
    <font>
      <b/>
      <sz val="10"/>
      <color theme="1"/>
      <name val="Arial"/>
      <family val="2"/>
      <charset val="204"/>
    </font>
    <font>
      <u/>
      <sz val="11"/>
      <color theme="10"/>
      <name val="Arial"/>
      <family val="2"/>
      <charset val="204"/>
    </font>
    <font>
      <i/>
      <sz val="11"/>
      <color theme="1"/>
      <name val="Arial"/>
      <family val="2"/>
      <charset val="204"/>
    </font>
    <font>
      <b/>
      <sz val="10"/>
      <name val="Arial Narrow"/>
      <family val="2"/>
      <charset val="204"/>
    </font>
    <font>
      <sz val="10"/>
      <name val="Arial Narrow"/>
      <family val="2"/>
      <charset val="204"/>
    </font>
    <font>
      <sz val="10"/>
      <name val="Times New Roman Cyr"/>
      <charset val="204"/>
    </font>
    <font>
      <b/>
      <sz val="11"/>
      <color theme="1"/>
      <name val="Calibri"/>
      <family val="2"/>
      <scheme val="minor"/>
    </font>
    <font>
      <sz val="8"/>
      <name val="Arial"/>
      <family val="2"/>
      <charset val="204"/>
    </font>
    <font>
      <i/>
      <sz val="12"/>
      <color theme="3"/>
      <name val="Arial Narrow"/>
      <family val="2"/>
      <charset val="204"/>
    </font>
    <font>
      <u/>
      <sz val="12"/>
      <name val="Arial Narrow"/>
      <family val="2"/>
      <charset val="204"/>
    </font>
    <font>
      <sz val="10"/>
      <color rgb="FF000000"/>
      <name val="Calibri"/>
      <family val="2"/>
      <charset val="204"/>
    </font>
    <font>
      <sz val="10"/>
      <color rgb="FF000000"/>
      <name val="Arial"/>
      <family val="2"/>
      <charset val="204"/>
    </font>
    <font>
      <vertAlign val="superscript"/>
      <sz val="10"/>
      <color theme="1"/>
      <name val="Arial Narrow"/>
      <family val="2"/>
      <charset val="204"/>
    </font>
    <font>
      <sz val="10"/>
      <color theme="3"/>
      <name val="Arial Narrow"/>
      <family val="2"/>
      <charset val="204"/>
    </font>
    <font>
      <b/>
      <sz val="10"/>
      <color theme="3"/>
      <name val="Arial Narrow"/>
      <family val="2"/>
      <charset val="204"/>
    </font>
    <font>
      <i/>
      <sz val="11"/>
      <color theme="4"/>
      <name val="Arial"/>
      <family val="2"/>
      <charset val="204"/>
    </font>
    <font>
      <i/>
      <sz val="10"/>
      <color theme="4"/>
      <name val="Arial"/>
      <family val="2"/>
      <charset val="204"/>
    </font>
    <font>
      <b/>
      <sz val="10"/>
      <color theme="0"/>
      <name val="Arial Narrow"/>
      <family val="2"/>
      <charset val="204"/>
    </font>
    <font>
      <b/>
      <sz val="10"/>
      <color rgb="FFFFFFFF"/>
      <name val="Arial Narrow"/>
      <family val="2"/>
      <charset val="204"/>
    </font>
    <font>
      <b/>
      <i/>
      <sz val="10"/>
      <name val="Arial Narrow"/>
      <family val="2"/>
      <charset val="204"/>
    </font>
    <font>
      <sz val="10"/>
      <color theme="0"/>
      <name val="Arial"/>
      <family val="2"/>
      <charset val="204"/>
    </font>
    <font>
      <b/>
      <sz val="10"/>
      <color theme="0"/>
      <name val="Arial"/>
      <family val="2"/>
      <charset val="204"/>
    </font>
    <font>
      <b/>
      <sz val="11"/>
      <color rgb="FF001F31"/>
      <name val="Arial"/>
      <family val="2"/>
      <charset val="204"/>
    </font>
    <font>
      <i/>
      <sz val="11"/>
      <color rgb="FFFF0000"/>
      <name val="Calibri"/>
      <family val="2"/>
      <charset val="204"/>
      <scheme val="minor"/>
    </font>
  </fonts>
  <fills count="62">
    <fill>
      <patternFill patternType="none"/>
    </fill>
    <fill>
      <patternFill patternType="gray125"/>
    </fill>
    <fill>
      <patternFill patternType="solid">
        <fgColor rgb="FFA5A5A5"/>
      </patternFill>
    </fill>
    <fill>
      <patternFill patternType="solid">
        <fgColor rgb="FFFFFFCC"/>
      </patternFill>
    </fill>
    <fill>
      <patternFill patternType="solid">
        <fgColor theme="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8"/>
      </patternFill>
    </fill>
    <fill>
      <patternFill patternType="solid">
        <fgColor theme="9"/>
      </patternFill>
    </fill>
    <fill>
      <patternFill patternType="lightGray">
        <fgColor indexed="22"/>
      </patternFill>
    </fill>
    <fill>
      <patternFill patternType="solid">
        <fgColor indexed="47"/>
      </patternFill>
    </fill>
    <fill>
      <patternFill patternType="solid">
        <fgColor indexed="40"/>
      </patternFill>
    </fill>
    <fill>
      <patternFill patternType="solid">
        <fgColor indexed="29"/>
      </patternFill>
    </fill>
    <fill>
      <patternFill patternType="solid">
        <fgColor indexed="26"/>
      </patternFill>
    </fill>
    <fill>
      <patternFill patternType="solid">
        <fgColor indexed="45"/>
      </patternFill>
    </fill>
    <fill>
      <patternFill patternType="solid">
        <fgColor indexed="27"/>
      </patternFill>
    </fill>
    <fill>
      <patternFill patternType="solid">
        <fgColor indexed="22"/>
      </patternFill>
    </fill>
    <fill>
      <patternFill patternType="solid">
        <fgColor indexed="43"/>
      </patternFill>
    </fill>
    <fill>
      <patternFill patternType="solid">
        <fgColor indexed="44"/>
      </patternFill>
    </fill>
    <fill>
      <patternFill patternType="solid">
        <fgColor indexed="49"/>
      </patternFill>
    </fill>
    <fill>
      <patternFill patternType="lightGray"/>
    </fill>
    <fill>
      <patternFill patternType="gray0625"/>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9"/>
      </patternFill>
    </fill>
    <fill>
      <patternFill patternType="solid">
        <fgColor indexed="42"/>
      </patternFill>
    </fill>
    <fill>
      <patternFill patternType="solid">
        <fgColor indexed="55"/>
      </patternFill>
    </fill>
    <fill>
      <patternFill patternType="solid">
        <fgColor indexed="31"/>
      </patternFill>
    </fill>
    <fill>
      <patternFill patternType="solid">
        <fgColor theme="0"/>
        <bgColor indexed="64"/>
      </patternFill>
    </fill>
    <fill>
      <patternFill patternType="solid">
        <fgColor theme="0" tint="-4.9989318521683403E-2"/>
        <bgColor indexed="64"/>
      </patternFill>
    </fill>
    <fill>
      <patternFill patternType="solid">
        <fgColor rgb="FF4A91E4"/>
        <bgColor indexed="64"/>
      </patternFill>
    </fill>
    <fill>
      <patternFill patternType="solid">
        <fgColor indexed="63"/>
        <bgColor indexed="64"/>
      </patternFill>
    </fill>
    <fill>
      <patternFill patternType="solid">
        <fgColor indexed="55"/>
        <bgColor indexed="64"/>
      </patternFill>
    </fill>
    <fill>
      <patternFill patternType="solid">
        <fgColor indexed="54"/>
        <bgColor indexed="64"/>
      </patternFill>
    </fill>
    <fill>
      <patternFill patternType="solid">
        <fgColor indexed="53"/>
        <bgColor indexed="64"/>
      </patternFill>
    </fill>
    <fill>
      <patternFill patternType="solid">
        <fgColor indexed="61"/>
        <bgColor indexed="64"/>
      </patternFill>
    </fill>
    <fill>
      <patternFill patternType="solid">
        <fgColor indexed="46"/>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lightGray">
        <fgColor indexed="15"/>
      </patternFill>
    </fill>
    <fill>
      <patternFill patternType="solid">
        <fgColor indexed="43"/>
        <bgColor indexed="64"/>
      </patternFill>
    </fill>
    <fill>
      <patternFill patternType="solid">
        <fgColor indexed="24"/>
      </patternFill>
    </fill>
    <fill>
      <patternFill patternType="solid">
        <fgColor indexed="13"/>
      </patternFill>
    </fill>
    <fill>
      <patternFill patternType="solid">
        <fgColor indexed="9"/>
        <bgColor indexed="64"/>
      </patternFill>
    </fill>
    <fill>
      <patternFill patternType="solid">
        <fgColor indexed="17"/>
      </patternFill>
    </fill>
    <fill>
      <patternFill patternType="solid">
        <fgColor indexed="16"/>
        <bgColor indexed="64"/>
      </patternFill>
    </fill>
    <fill>
      <patternFill patternType="solid">
        <fgColor indexed="8"/>
        <bgColor indexed="64"/>
      </patternFill>
    </fill>
    <fill>
      <patternFill patternType="solid">
        <fgColor indexed="63"/>
      </patternFill>
    </fill>
    <fill>
      <patternFill patternType="solid">
        <fgColor indexed="42"/>
        <bgColor indexed="64"/>
      </patternFill>
    </fill>
    <fill>
      <patternFill patternType="solid">
        <fgColor indexed="42"/>
        <bgColor indexed="31"/>
      </patternFill>
    </fill>
    <fill>
      <patternFill patternType="solid">
        <fgColor rgb="FFFFFFFF"/>
        <bgColor indexed="64"/>
      </patternFill>
    </fill>
    <fill>
      <patternFill patternType="solid">
        <fgColor rgb="FF92D050"/>
        <bgColor indexed="64"/>
      </patternFill>
    </fill>
    <fill>
      <patternFill patternType="solid">
        <fgColor theme="8" tint="0.79998168889431442"/>
        <bgColor indexed="64"/>
      </patternFill>
    </fill>
    <fill>
      <patternFill patternType="solid">
        <fgColor theme="3" tint="0.39997558519241921"/>
        <bgColor indexed="64"/>
      </patternFill>
    </fill>
    <fill>
      <patternFill patternType="solid">
        <fgColor rgb="FF548DD4"/>
        <bgColor indexed="64"/>
      </patternFill>
    </fill>
  </fills>
  <borders count="10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hair">
        <color indexed="64"/>
      </left>
      <right style="hair">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2"/>
      </bottom>
      <diagonal/>
    </border>
    <border>
      <left/>
      <right/>
      <top/>
      <bottom style="thick">
        <color indexed="40"/>
      </bottom>
      <diagonal/>
    </border>
    <border>
      <left/>
      <right/>
      <top/>
      <bottom style="medium">
        <color indexed="49"/>
      </bottom>
      <diagonal/>
    </border>
    <border>
      <left/>
      <right/>
      <top/>
      <bottom style="medium">
        <color indexed="40"/>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medium">
        <color theme="6" tint="-0.24994659260841701"/>
      </bottom>
      <diagonal/>
    </border>
    <border>
      <left/>
      <right/>
      <top style="thin">
        <color indexed="64"/>
      </top>
      <bottom style="thin">
        <color indexed="64"/>
      </bottom>
      <diagonal/>
    </border>
    <border>
      <left/>
      <right/>
      <top/>
      <bottom style="medium">
        <color indexed="64"/>
      </bottom>
      <diagonal/>
    </border>
    <border>
      <left style="medium">
        <color indexed="64"/>
      </left>
      <right/>
      <top/>
      <bottom/>
      <diagonal/>
    </border>
    <border>
      <left/>
      <right/>
      <top/>
      <bottom style="thin">
        <color indexed="64"/>
      </bottom>
      <diagonal/>
    </border>
    <border>
      <left/>
      <right/>
      <top/>
      <bottom style="dotted">
        <color indexed="64"/>
      </bottom>
      <diagonal/>
    </border>
    <border>
      <left/>
      <right/>
      <top style="medium">
        <color indexed="64"/>
      </top>
      <bottom style="medium">
        <color indexed="64"/>
      </bottom>
      <diagonal/>
    </border>
    <border>
      <left/>
      <right/>
      <top/>
      <bottom style="thick">
        <color indexed="62"/>
      </bottom>
      <diagonal/>
    </border>
    <border>
      <left/>
      <right/>
      <top/>
      <bottom style="medium">
        <color indexed="30"/>
      </bottom>
      <diagonal/>
    </border>
    <border>
      <left/>
      <right/>
      <top/>
      <bottom style="thick">
        <color indexed="64"/>
      </bottom>
      <diagonal/>
    </border>
    <border>
      <left/>
      <right/>
      <top style="medium">
        <color indexed="23"/>
      </top>
      <bottom style="medium">
        <color indexed="23"/>
      </bottom>
      <diagonal/>
    </border>
    <border>
      <left/>
      <right/>
      <top style="medium">
        <color indexed="64"/>
      </top>
      <bottom style="thin">
        <color indexed="64"/>
      </bottom>
      <diagonal/>
    </border>
    <border>
      <left style="thin">
        <color indexed="64"/>
      </left>
      <right/>
      <top/>
      <bottom/>
      <diagonal/>
    </border>
    <border>
      <left/>
      <right/>
      <top style="thin">
        <color indexed="62"/>
      </top>
      <bottom style="double">
        <color indexed="62"/>
      </bottom>
      <diagonal/>
    </border>
    <border>
      <left/>
      <right/>
      <top style="thin">
        <color indexed="57"/>
      </top>
      <bottom style="thin">
        <color indexed="57"/>
      </bottom>
      <diagonal/>
    </border>
    <border>
      <left/>
      <right/>
      <top/>
      <bottom style="thin">
        <color indexed="57"/>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double">
        <color auto="1"/>
      </right>
      <top style="medium">
        <color auto="1"/>
      </top>
      <bottom style="medium">
        <color auto="1"/>
      </bottom>
      <diagonal/>
    </border>
    <border>
      <left style="double">
        <color auto="1"/>
      </left>
      <right/>
      <top style="medium">
        <color auto="1"/>
      </top>
      <bottom style="medium">
        <color auto="1"/>
      </bottom>
      <diagonal/>
    </border>
    <border>
      <left/>
      <right style="medium">
        <color auto="1"/>
      </right>
      <top style="medium">
        <color auto="1"/>
      </top>
      <bottom style="medium">
        <color auto="1"/>
      </bottom>
      <diagonal/>
    </border>
    <border>
      <left/>
      <right style="double">
        <color auto="1"/>
      </right>
      <top/>
      <bottom/>
      <diagonal/>
    </border>
    <border>
      <left style="double">
        <color auto="1"/>
      </left>
      <right/>
      <top/>
      <bottom/>
      <diagonal/>
    </border>
    <border>
      <left/>
      <right style="medium">
        <color auto="1"/>
      </right>
      <top/>
      <bottom/>
      <diagonal/>
    </border>
    <border>
      <left style="medium">
        <color auto="1"/>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double">
        <color indexed="64"/>
      </right>
      <top style="thin">
        <color indexed="64"/>
      </top>
      <bottom/>
      <diagonal/>
    </border>
    <border>
      <left style="double">
        <color indexed="64"/>
      </left>
      <right/>
      <top style="thin">
        <color indexed="64"/>
      </top>
      <bottom/>
      <diagonal/>
    </border>
    <border>
      <left/>
      <right style="medium">
        <color auto="1"/>
      </right>
      <top style="thin">
        <color indexed="64"/>
      </top>
      <bottom/>
      <diagonal/>
    </border>
    <border>
      <left style="thin">
        <color indexed="64"/>
      </left>
      <right style="thin">
        <color indexed="64"/>
      </right>
      <top/>
      <bottom/>
      <diagonal/>
    </border>
    <border>
      <left style="medium">
        <color auto="1"/>
      </left>
      <right/>
      <top/>
      <bottom style="thin">
        <color indexed="64"/>
      </bottom>
      <diagonal/>
    </border>
    <border>
      <left style="thin">
        <color indexed="64"/>
      </left>
      <right style="thin">
        <color indexed="64"/>
      </right>
      <top/>
      <bottom style="thin">
        <color indexed="64"/>
      </bottom>
      <diagonal/>
    </border>
    <border>
      <left/>
      <right style="double">
        <color indexed="64"/>
      </right>
      <top/>
      <bottom style="thin">
        <color indexed="64"/>
      </bottom>
      <diagonal/>
    </border>
    <border>
      <left style="double">
        <color auto="1"/>
      </left>
      <right/>
      <top/>
      <bottom style="thin">
        <color indexed="64"/>
      </bottom>
      <diagonal/>
    </border>
    <border>
      <left/>
      <right style="medium">
        <color auto="1"/>
      </right>
      <top/>
      <bottom style="thin">
        <color indexed="64"/>
      </bottom>
      <diagonal/>
    </border>
    <border>
      <left style="double">
        <color auto="1"/>
      </left>
      <right/>
      <top style="thin">
        <color indexed="64"/>
      </top>
      <bottom style="thin">
        <color indexed="64"/>
      </bottom>
      <diagonal/>
    </border>
    <border>
      <left/>
      <right/>
      <top style="thin">
        <color indexed="64"/>
      </top>
      <bottom style="medium">
        <color auto="1"/>
      </bottom>
      <diagonal/>
    </border>
    <border>
      <left/>
      <right style="double">
        <color auto="1"/>
      </right>
      <top style="thin">
        <color indexed="64"/>
      </top>
      <bottom style="medium">
        <color auto="1"/>
      </bottom>
      <diagonal/>
    </border>
    <border>
      <left style="double">
        <color auto="1"/>
      </left>
      <right/>
      <top style="thin">
        <color indexed="64"/>
      </top>
      <bottom style="medium">
        <color auto="1"/>
      </bottom>
      <diagonal/>
    </border>
    <border>
      <left style="thin">
        <color auto="1"/>
      </left>
      <right style="thin">
        <color auto="1"/>
      </right>
      <top style="medium">
        <color indexed="64"/>
      </top>
      <bottom style="medium">
        <color indexed="64"/>
      </bottom>
      <diagonal/>
    </border>
    <border>
      <left style="medium">
        <color auto="1"/>
      </left>
      <right/>
      <top/>
      <bottom style="medium">
        <color auto="1"/>
      </bottom>
      <diagonal/>
    </border>
    <border>
      <left/>
      <right/>
      <top/>
      <bottom style="medium">
        <color auto="1"/>
      </bottom>
      <diagonal/>
    </border>
    <border>
      <left style="thin">
        <color indexed="64"/>
      </left>
      <right style="thin">
        <color indexed="64"/>
      </right>
      <top/>
      <bottom style="medium">
        <color auto="1"/>
      </bottom>
      <diagonal/>
    </border>
    <border>
      <left/>
      <right style="medium">
        <color auto="1"/>
      </right>
      <top/>
      <bottom style="medium">
        <color auto="1"/>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style="thin">
        <color indexed="64"/>
      </right>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medium">
        <color auto="1"/>
      </bottom>
      <diagonal/>
    </border>
    <border>
      <left style="thin">
        <color indexed="64"/>
      </left>
      <right style="medium">
        <color indexed="64"/>
      </right>
      <top/>
      <bottom style="thin">
        <color indexed="64"/>
      </bottom>
      <diagonal/>
    </border>
    <border>
      <left/>
      <right/>
      <top style="medium">
        <color indexed="23"/>
      </top>
      <bottom style="medium">
        <color indexed="23"/>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1" tint="0.499984740745262"/>
      </left>
      <right style="thin">
        <color theme="1" tint="0.499984740745262"/>
      </right>
      <top/>
      <bottom style="thin">
        <color theme="1"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s>
  <cellStyleXfs count="2577">
    <xf numFmtId="0" fontId="0" fillId="0" borderId="0"/>
    <xf numFmtId="0" fontId="14" fillId="0" borderId="0"/>
    <xf numFmtId="9" fontId="14" fillId="0" borderId="0" applyFont="0" applyFill="0" applyBorder="0" applyAlignment="0" applyProtection="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5" fillId="10" borderId="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7"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3" fillId="6"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3" fillId="6"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3" fillId="12"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3" fillId="12"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8" fillId="21" borderId="0"/>
    <xf numFmtId="0" fontId="19" fillId="22" borderId="0"/>
    <xf numFmtId="0" fontId="20" fillId="0" borderId="0"/>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15" fillId="0" borderId="7"/>
    <xf numFmtId="0" fontId="21" fillId="0" borderId="0"/>
    <xf numFmtId="0" fontId="22" fillId="0" borderId="0"/>
    <xf numFmtId="0" fontId="2" fillId="0" borderId="0"/>
    <xf numFmtId="0" fontId="22" fillId="0" borderId="0"/>
    <xf numFmtId="0" fontId="22" fillId="0" borderId="0"/>
    <xf numFmtId="0" fontId="23" fillId="0" borderId="0"/>
    <xf numFmtId="0" fontId="23" fillId="0" borderId="0"/>
    <xf numFmtId="0" fontId="23" fillId="0" borderId="0" applyNumberFormat="0" applyFill="0" applyBorder="0" applyAlignment="0" applyProtection="0"/>
    <xf numFmtId="3" fontId="24" fillId="0" borderId="0" applyNumberFormat="0">
      <alignment horizontal="center"/>
    </xf>
    <xf numFmtId="9" fontId="22" fillId="0" borderId="0" applyFont="0" applyFill="0" applyBorder="0" applyAlignment="0" applyProtection="0"/>
    <xf numFmtId="0" fontId="25" fillId="0" borderId="0" applyFont="0" applyFill="0" applyBorder="0" applyAlignment="0">
      <alignment horizontal="right"/>
    </xf>
    <xf numFmtId="0" fontId="26" fillId="0" borderId="0" applyFont="0" applyFill="0" applyBorder="0" applyAlignment="0">
      <alignment horizontal="right"/>
    </xf>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3" fillId="4"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3" fillId="4"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3" fillId="7"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3" fillId="7"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3" fillId="8"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3" fillId="8"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3" fillId="9"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3" fillId="9"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6" fillId="18" borderId="2" applyNumberFormat="0" applyAlignment="0" applyProtection="0"/>
    <xf numFmtId="0" fontId="6" fillId="18" borderId="2" applyNumberFormat="0" applyAlignment="0" applyProtection="0"/>
    <xf numFmtId="0" fontId="6" fillId="18" borderId="2" applyNumberFormat="0" applyAlignment="0" applyProtection="0"/>
    <xf numFmtId="0" fontId="6" fillId="18" borderId="2" applyNumberFormat="0" applyAlignment="0" applyProtection="0"/>
    <xf numFmtId="0" fontId="6" fillId="18" borderId="2" applyNumberFormat="0" applyAlignment="0" applyProtection="0"/>
    <xf numFmtId="0" fontId="6" fillId="18" borderId="2" applyNumberFormat="0" applyAlignment="0" applyProtection="0"/>
    <xf numFmtId="0" fontId="6" fillId="18" borderId="2" applyNumberFormat="0" applyAlignment="0" applyProtection="0"/>
    <xf numFmtId="0" fontId="6" fillId="18" borderId="2" applyNumberFormat="0" applyAlignment="0" applyProtection="0"/>
    <xf numFmtId="0" fontId="6" fillId="18" borderId="2" applyNumberFormat="0" applyAlignment="0" applyProtection="0"/>
    <xf numFmtId="0" fontId="6" fillId="13" borderId="2" applyNumberFormat="0" applyAlignment="0" applyProtection="0"/>
    <xf numFmtId="0" fontId="6" fillId="13" borderId="2"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7" fillId="18" borderId="8"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7" fillId="27" borderId="3" applyNumberFormat="0" applyAlignment="0" applyProtection="0"/>
    <xf numFmtId="0" fontId="7" fillId="27" borderId="3" applyNumberFormat="0" applyAlignment="0" applyProtection="0"/>
    <xf numFmtId="0" fontId="7" fillId="27" borderId="3" applyNumberFormat="0" applyAlignment="0" applyProtection="0"/>
    <xf numFmtId="0" fontId="7" fillId="27" borderId="3" applyNumberFormat="0" applyAlignment="0" applyProtection="0"/>
    <xf numFmtId="0" fontId="7" fillId="27" borderId="3" applyNumberFormat="0" applyAlignment="0" applyProtection="0"/>
    <xf numFmtId="0" fontId="7" fillId="27" borderId="3" applyNumberFormat="0" applyAlignment="0" applyProtection="0"/>
    <xf numFmtId="0" fontId="7" fillId="27" borderId="3" applyNumberFormat="0" applyAlignment="0" applyProtection="0"/>
    <xf numFmtId="0" fontId="7" fillId="27" borderId="3" applyNumberFormat="0" applyAlignment="0" applyProtection="0"/>
    <xf numFmtId="0" fontId="7" fillId="27" borderId="3" applyNumberFormat="0" applyAlignment="0" applyProtection="0"/>
    <xf numFmtId="0" fontId="7" fillId="28" borderId="3" applyNumberFormat="0" applyAlignment="0" applyProtection="0"/>
    <xf numFmtId="0" fontId="7" fillId="28" borderId="3"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8" fillId="27" borderId="9"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8" fillId="27" borderId="2" applyNumberFormat="0" applyAlignment="0" applyProtection="0"/>
    <xf numFmtId="0" fontId="8" fillId="27" borderId="2" applyNumberFormat="0" applyAlignment="0" applyProtection="0"/>
    <xf numFmtId="0" fontId="8" fillId="27" borderId="2" applyNumberFormat="0" applyAlignment="0" applyProtection="0"/>
    <xf numFmtId="0" fontId="8" fillId="27" borderId="2" applyNumberFormat="0" applyAlignment="0" applyProtection="0"/>
    <xf numFmtId="0" fontId="8" fillId="27" borderId="2" applyNumberFormat="0" applyAlignment="0" applyProtection="0"/>
    <xf numFmtId="0" fontId="8" fillId="27" borderId="2" applyNumberFormat="0" applyAlignment="0" applyProtection="0"/>
    <xf numFmtId="0" fontId="8" fillId="27" borderId="2" applyNumberFormat="0" applyAlignment="0" applyProtection="0"/>
    <xf numFmtId="0" fontId="8" fillId="27" borderId="2" applyNumberFormat="0" applyAlignment="0" applyProtection="0"/>
    <xf numFmtId="0" fontId="8" fillId="27" borderId="2" applyNumberFormat="0" applyAlignment="0" applyProtection="0"/>
    <xf numFmtId="0" fontId="8" fillId="28" borderId="2" applyNumberFormat="0" applyAlignment="0" applyProtection="0"/>
    <xf numFmtId="0" fontId="8" fillId="28" borderId="2"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0" fontId="29" fillId="27" borderId="8" applyNumberFormat="0" applyAlignment="0" applyProtection="0"/>
    <xf numFmtId="167" fontId="16" fillId="0" borderId="0" applyFont="0" applyFill="0" applyBorder="0" applyAlignment="0" applyProtection="0"/>
    <xf numFmtId="167" fontId="30" fillId="0" borderId="0" applyFont="0" applyFill="0" applyBorder="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2" fillId="0" borderId="11"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3" applyNumberFormat="0" applyFill="0" applyAlignment="0" applyProtection="0"/>
    <xf numFmtId="0" fontId="33" fillId="0" borderId="14" applyNumberFormat="0" applyFill="0" applyAlignment="0" applyProtection="0"/>
    <xf numFmtId="0" fontId="33" fillId="0" borderId="14"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13" applyNumberFormat="0" applyFill="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1" fillId="0" borderId="15" applyNumberFormat="0" applyFill="0" applyAlignment="0" applyProtection="0"/>
    <xf numFmtId="0" fontId="1" fillId="0" borderId="15" applyNumberFormat="0" applyFill="0" applyAlignment="0" applyProtection="0"/>
    <xf numFmtId="0" fontId="1" fillId="0" borderId="15" applyNumberFormat="0" applyFill="0" applyAlignment="0" applyProtection="0"/>
    <xf numFmtId="0" fontId="1" fillId="0" borderId="15" applyNumberFormat="0" applyFill="0" applyAlignment="0" applyProtection="0"/>
    <xf numFmtId="0" fontId="1" fillId="0" borderId="15" applyNumberFormat="0" applyFill="0" applyAlignment="0" applyProtection="0"/>
    <xf numFmtId="0" fontId="1" fillId="0" borderId="15" applyNumberFormat="0" applyFill="0" applyAlignment="0" applyProtection="0"/>
    <xf numFmtId="0" fontId="1" fillId="0" borderId="15" applyNumberFormat="0" applyFill="0" applyAlignment="0" applyProtection="0"/>
    <xf numFmtId="0" fontId="1" fillId="0" borderId="15" applyNumberFormat="0" applyFill="0" applyAlignment="0" applyProtection="0"/>
    <xf numFmtId="0" fontId="1" fillId="0" borderId="15" applyNumberFormat="0" applyFill="0" applyAlignment="0" applyProtection="0"/>
    <xf numFmtId="0" fontId="1" fillId="0" borderId="15" applyNumberFormat="0" applyFill="0" applyAlignment="0" applyProtection="0"/>
    <xf numFmtId="0" fontId="1"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4" fillId="0" borderId="15" applyNumberFormat="0" applyFill="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10" fillId="2" borderId="5"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10" fillId="2" borderId="5"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5" fillId="29" borderId="16" applyNumberFormat="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5" fillId="14"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5" fillId="14"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22" fillId="0" borderId="0"/>
    <xf numFmtId="0" fontId="23" fillId="0" borderId="0"/>
    <xf numFmtId="0" fontId="23" fillId="0" borderId="0"/>
    <xf numFmtId="0" fontId="22" fillId="0" borderId="0"/>
    <xf numFmtId="0" fontId="22" fillId="0" borderId="0"/>
    <xf numFmtId="0" fontId="22" fillId="0" borderId="0"/>
    <xf numFmtId="0" fontId="38" fillId="0" borderId="0"/>
    <xf numFmtId="0" fontId="38"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3" fillId="0" borderId="0"/>
    <xf numFmtId="0" fontId="23" fillId="0" borderId="0"/>
    <xf numFmtId="0" fontId="23" fillId="0" borderId="0"/>
    <xf numFmtId="0" fontId="23" fillId="0" borderId="0"/>
    <xf numFmtId="0" fontId="23" fillId="0" borderId="0"/>
    <xf numFmtId="0" fontId="2" fillId="0" borderId="0"/>
    <xf numFmtId="0" fontId="2" fillId="0" borderId="0"/>
    <xf numFmtId="0" fontId="23" fillId="0" borderId="0"/>
    <xf numFmtId="0" fontId="23" fillId="0" borderId="0"/>
    <xf numFmtId="0" fontId="2" fillId="0" borderId="0"/>
    <xf numFmtId="0" fontId="2" fillId="0" borderId="0"/>
    <xf numFmtId="0" fontId="23" fillId="0" borderId="0"/>
    <xf numFmtId="0" fontId="23" fillId="0" borderId="0"/>
    <xf numFmtId="0" fontId="23" fillId="0" borderId="0"/>
    <xf numFmtId="0" fontId="23" fillId="0" borderId="0"/>
    <xf numFmtId="0" fontId="23"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23" fillId="0" borderId="0"/>
    <xf numFmtId="0" fontId="23" fillId="0" borderId="0"/>
    <xf numFmtId="0" fontId="22" fillId="0" borderId="0"/>
    <xf numFmtId="0" fontId="23" fillId="0" borderId="0"/>
    <xf numFmtId="0" fontId="22" fillId="0" borderId="0"/>
    <xf numFmtId="0" fontId="22" fillId="0" borderId="0"/>
    <xf numFmtId="0" fontId="22" fillId="0" borderId="0"/>
    <xf numFmtId="0" fontId="23" fillId="0" borderId="0"/>
    <xf numFmtId="0" fontId="1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2"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2" fillId="0" borderId="0"/>
    <xf numFmtId="0" fontId="23" fillId="0" borderId="0"/>
    <xf numFmtId="0" fontId="23" fillId="0" borderId="0"/>
    <xf numFmtId="0" fontId="23" fillId="0" borderId="0"/>
    <xf numFmtId="0" fontId="23" fillId="0" borderId="0"/>
    <xf numFmtId="0" fontId="23" fillId="0" borderId="0"/>
    <xf numFmtId="0" fontId="23" fillId="0" borderId="0"/>
    <xf numFmtId="0" fontId="22" fillId="0" borderId="0"/>
    <xf numFmtId="0" fontId="23" fillId="0" borderId="0"/>
    <xf numFmtId="0" fontId="23" fillId="0" borderId="0"/>
    <xf numFmtId="0" fontId="23" fillId="0" borderId="0"/>
    <xf numFmtId="0" fontId="23" fillId="0" borderId="0"/>
    <xf numFmtId="0" fontId="22" fillId="0" borderId="0"/>
    <xf numFmtId="0" fontId="23" fillId="0" borderId="0"/>
    <xf numFmtId="0" fontId="2" fillId="0" borderId="0"/>
    <xf numFmtId="0" fontId="2" fillId="0" borderId="0"/>
    <xf numFmtId="0" fontId="2" fillId="0" borderId="0"/>
    <xf numFmtId="0" fontId="2" fillId="0" borderId="0"/>
    <xf numFmtId="0" fontId="2" fillId="0" borderId="0"/>
    <xf numFmtId="0" fontId="23" fillId="0" borderId="0"/>
    <xf numFmtId="0" fontId="22"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2" fillId="0" borderId="0"/>
    <xf numFmtId="0" fontId="2" fillId="0" borderId="0"/>
    <xf numFmtId="0" fontId="23" fillId="0" borderId="0"/>
    <xf numFmtId="0" fontId="2" fillId="0" borderId="0"/>
    <xf numFmtId="0" fontId="23" fillId="0" borderId="0"/>
    <xf numFmtId="0" fontId="40" fillId="0" borderId="0"/>
    <xf numFmtId="0" fontId="25" fillId="0" borderId="0"/>
    <xf numFmtId="0" fontId="2" fillId="0" borderId="0"/>
    <xf numFmtId="0" fontId="2" fillId="0" borderId="0"/>
    <xf numFmtId="0" fontId="2" fillId="0" borderId="0"/>
    <xf numFmtId="0" fontId="23" fillId="0" borderId="0"/>
    <xf numFmtId="0" fontId="23" fillId="0" borderId="0"/>
    <xf numFmtId="0" fontId="2" fillId="0" borderId="0"/>
    <xf numFmtId="0" fontId="2" fillId="0" borderId="0"/>
    <xf numFmtId="0" fontId="2" fillId="0" borderId="0"/>
    <xf numFmtId="0" fontId="2" fillId="0" borderId="0"/>
    <xf numFmtId="0" fontId="23" fillId="0" borderId="0"/>
    <xf numFmtId="0" fontId="2" fillId="0" borderId="0"/>
    <xf numFmtId="0" fontId="22" fillId="0" borderId="0"/>
    <xf numFmtId="0" fontId="23" fillId="0" borderId="0"/>
    <xf numFmtId="0" fontId="22" fillId="0" borderId="0"/>
    <xf numFmtId="0" fontId="23" fillId="0" borderId="0"/>
    <xf numFmtId="0" fontId="22" fillId="0" borderId="0"/>
    <xf numFmtId="0" fontId="23" fillId="0" borderId="0"/>
    <xf numFmtId="0" fontId="23" fillId="0" borderId="0"/>
    <xf numFmtId="0" fontId="41" fillId="0" borderId="0"/>
    <xf numFmtId="0" fontId="23" fillId="0" borderId="0"/>
    <xf numFmtId="0" fontId="23" fillId="0" borderId="0"/>
    <xf numFmtId="0" fontId="2" fillId="0" borderId="0"/>
    <xf numFmtId="0" fontId="2" fillId="0" borderId="0"/>
    <xf numFmtId="0" fontId="22" fillId="0" borderId="0"/>
    <xf numFmtId="0" fontId="23" fillId="0" borderId="0"/>
    <xf numFmtId="0" fontId="23" fillId="0" borderId="0"/>
    <xf numFmtId="0" fontId="22" fillId="0" borderId="0"/>
    <xf numFmtId="0" fontId="22" fillId="0" borderId="0"/>
    <xf numFmtId="0" fontId="22" fillId="0" borderId="0"/>
    <xf numFmtId="0" fontId="23" fillId="0" borderId="0"/>
    <xf numFmtId="0" fontId="23" fillId="0" borderId="0"/>
    <xf numFmtId="0" fontId="22" fillId="0" borderId="0"/>
    <xf numFmtId="0" fontId="39" fillId="0" borderId="0"/>
    <xf numFmtId="0" fontId="22" fillId="0" borderId="0"/>
    <xf numFmtId="0" fontId="23" fillId="0" borderId="0"/>
    <xf numFmtId="0" fontId="23" fillId="0" borderId="0"/>
    <xf numFmtId="0" fontId="22" fillId="0" borderId="0"/>
    <xf numFmtId="0" fontId="22" fillId="0" borderId="0"/>
    <xf numFmtId="0" fontId="22" fillId="0" borderId="0"/>
    <xf numFmtId="0" fontId="23" fillId="0" borderId="0"/>
    <xf numFmtId="0" fontId="23" fillId="0" borderId="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 fillId="30"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 fillId="30"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16" fillId="3" borderId="6" applyNumberFormat="0" applyFont="0" applyAlignment="0" applyProtection="0"/>
    <xf numFmtId="0" fontId="16" fillId="3" borderId="6" applyNumberFormat="0" applyFont="0" applyAlignment="0" applyProtection="0"/>
    <xf numFmtId="0" fontId="16" fillId="3" borderId="6" applyNumberFormat="0" applyFont="0" applyAlignment="0" applyProtection="0"/>
    <xf numFmtId="0" fontId="16" fillId="3" borderId="6" applyNumberFormat="0" applyFont="0" applyAlignment="0" applyProtection="0"/>
    <xf numFmtId="0" fontId="16" fillId="3" borderId="6" applyNumberFormat="0" applyFont="0" applyAlignment="0" applyProtection="0"/>
    <xf numFmtId="0" fontId="16" fillId="3" borderId="6" applyNumberFormat="0" applyFont="0" applyAlignment="0" applyProtection="0"/>
    <xf numFmtId="0" fontId="16" fillId="3" borderId="6" applyNumberFormat="0" applyFont="0" applyAlignment="0" applyProtection="0"/>
    <xf numFmtId="0" fontId="16" fillId="3" borderId="6"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0" fontId="22" fillId="14" borderId="17" applyNumberFormat="0" applyFont="0" applyAlignment="0" applyProtection="0"/>
    <xf numFmtId="9" fontId="22" fillId="0" borderId="0" applyFont="0" applyFill="0" applyBorder="0" applyAlignment="0" applyProtection="0"/>
    <xf numFmtId="9" fontId="22" fillId="0" borderId="0" applyFont="0" applyFill="0" applyBorder="0" applyAlignment="0" applyProtection="0"/>
    <xf numFmtId="9" fontId="16" fillId="0" borderId="0" applyFont="0" applyFill="0" applyBorder="0" applyAlignment="0" applyProtection="0"/>
    <xf numFmtId="9" fontId="44" fillId="0" borderId="0" applyFont="0" applyFill="0" applyBorder="0" applyAlignment="0" applyProtection="0"/>
    <xf numFmtId="9" fontId="16"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3"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3" fillId="0" borderId="0" applyFont="0" applyFill="0" applyBorder="0" applyAlignment="0" applyProtection="0"/>
    <xf numFmtId="9" fontId="22" fillId="0" borderId="0" applyFont="0" applyFill="0" applyBorder="0" applyAlignment="0" applyProtection="0"/>
    <xf numFmtId="9" fontId="23"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30"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38"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9" fillId="0" borderId="4"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9" fillId="0" borderId="4"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11"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11"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14"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71" fontId="23"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14" fillId="0" borderId="0" applyFont="0" applyFill="0" applyBorder="0" applyAlignment="0" applyProtection="0"/>
    <xf numFmtId="168" fontId="22" fillId="0" borderId="0" applyFont="0" applyFill="0" applyBorder="0" applyAlignment="0" applyProtection="0"/>
    <xf numFmtId="164" fontId="4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22" fillId="0" borderId="0" applyFont="0" applyFill="0" applyBorder="0" applyAlignment="0" applyProtection="0"/>
    <xf numFmtId="0" fontId="47" fillId="0" borderId="19" applyFill="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3" fillId="19"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3" fillId="19"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0" fontId="48" fillId="28" borderId="0" applyNumberFormat="0" applyBorder="0" applyAlignment="0" applyProtection="0"/>
    <xf numFmtId="172" fontId="23" fillId="0" borderId="0"/>
    <xf numFmtId="173" fontId="40" fillId="0" borderId="0" applyFont="0" applyFill="0" applyBorder="0" applyAlignment="0" applyProtection="0"/>
    <xf numFmtId="0" fontId="2" fillId="0" borderId="0"/>
    <xf numFmtId="0" fontId="49" fillId="0" borderId="0"/>
    <xf numFmtId="0" fontId="30" fillId="0" borderId="0"/>
    <xf numFmtId="0" fontId="2" fillId="0" borderId="0"/>
    <xf numFmtId="9" fontId="2" fillId="0" borderId="0" applyFont="0" applyFill="0" applyBorder="0" applyAlignment="0" applyProtection="0"/>
    <xf numFmtId="0" fontId="59" fillId="0" borderId="0" applyFont="0" applyFill="0" applyBorder="0" applyAlignment="0"/>
    <xf numFmtId="0" fontId="60" fillId="0" borderId="0"/>
    <xf numFmtId="0" fontId="60" fillId="0" borderId="0"/>
    <xf numFmtId="179" fontId="38" fillId="0" borderId="0">
      <alignment horizontal="center"/>
    </xf>
    <xf numFmtId="0" fontId="61" fillId="34" borderId="20" applyNumberFormat="0" applyFill="0" applyBorder="0" applyAlignment="0">
      <alignment horizontal="left"/>
    </xf>
    <xf numFmtId="0" fontId="62" fillId="34" borderId="0" applyNumberFormat="0" applyFill="0" applyBorder="0" applyAlignment="0"/>
    <xf numFmtId="0" fontId="63" fillId="35" borderId="20" applyNumberFormat="0" applyFill="0" applyBorder="0" applyAlignment="0">
      <alignment horizontal="left"/>
    </xf>
    <xf numFmtId="0" fontId="64" fillId="36" borderId="0" applyNumberFormat="0" applyFill="0" applyBorder="0" applyAlignment="0"/>
    <xf numFmtId="0" fontId="65" fillId="0" borderId="0" applyNumberFormat="0" applyFill="0" applyBorder="0" applyAlignment="0"/>
    <xf numFmtId="0" fontId="66" fillId="0" borderId="21" applyNumberFormat="0" applyFill="0" applyBorder="0" applyAlignment="0">
      <alignment horizontal="left"/>
    </xf>
    <xf numFmtId="0" fontId="67" fillId="37" borderId="22" applyNumberFormat="0" applyFill="0" applyBorder="0" applyAlignment="0">
      <alignment horizontal="centerContinuous"/>
    </xf>
    <xf numFmtId="0" fontId="68" fillId="0" borderId="0" applyNumberFormat="0" applyFill="0" applyBorder="0" applyAlignment="0"/>
    <xf numFmtId="0" fontId="68" fillId="38" borderId="23" applyNumberFormat="0" applyFill="0" applyBorder="0" applyAlignment="0"/>
    <xf numFmtId="0" fontId="69" fillId="0" borderId="21" applyNumberFormat="0" applyFill="0" applyBorder="0" applyAlignment="0"/>
    <xf numFmtId="0" fontId="68" fillId="0" borderId="0" applyNumberFormat="0" applyFill="0" applyBorder="0" applyAlignment="0"/>
    <xf numFmtId="0" fontId="16" fillId="30" borderId="0" applyNumberFormat="0" applyBorder="0" applyAlignment="0" applyProtection="0"/>
    <xf numFmtId="0" fontId="16" fillId="15" borderId="0" applyNumberFormat="0" applyBorder="0" applyAlignment="0" applyProtection="0"/>
    <xf numFmtId="0" fontId="16" fillId="28" borderId="0" applyNumberFormat="0" applyBorder="0" applyAlignment="0" applyProtection="0"/>
    <xf numFmtId="0" fontId="16" fillId="39" borderId="0" applyNumberFormat="0" applyBorder="0" applyAlignment="0" applyProtection="0"/>
    <xf numFmtId="0" fontId="16" fillId="16" borderId="0" applyNumberFormat="0" applyBorder="0" applyAlignment="0" applyProtection="0"/>
    <xf numFmtId="0" fontId="16" fillId="11" borderId="0" applyNumberFormat="0" applyBorder="0" applyAlignment="0" applyProtection="0"/>
    <xf numFmtId="0" fontId="16" fillId="19" borderId="0" applyNumberFormat="0" applyBorder="0" applyAlignment="0" applyProtection="0"/>
    <xf numFmtId="0" fontId="16" fillId="13" borderId="0" applyNumberFormat="0" applyBorder="0" applyAlignment="0" applyProtection="0"/>
    <xf numFmtId="0" fontId="16" fillId="40" borderId="0" applyNumberFormat="0" applyBorder="0" applyAlignment="0" applyProtection="0"/>
    <xf numFmtId="0" fontId="16" fillId="39" borderId="0" applyNumberFormat="0" applyBorder="0" applyAlignment="0" applyProtection="0"/>
    <xf numFmtId="0" fontId="16" fillId="19" borderId="0" applyNumberFormat="0" applyBorder="0" applyAlignment="0" applyProtection="0"/>
    <xf numFmtId="0" fontId="16" fillId="41" borderId="0" applyNumberFormat="0" applyBorder="0" applyAlignment="0" applyProtection="0"/>
    <xf numFmtId="0" fontId="17" fillId="42" borderId="0" applyNumberFormat="0" applyBorder="0" applyAlignment="0" applyProtection="0"/>
    <xf numFmtId="0" fontId="17" fillId="13" borderId="0" applyNumberFormat="0" applyBorder="0" applyAlignment="0" applyProtection="0"/>
    <xf numFmtId="0" fontId="17" fillId="40" borderId="0" applyNumberFormat="0" applyBorder="0" applyAlignment="0" applyProtection="0"/>
    <xf numFmtId="0" fontId="17" fillId="43" borderId="0" applyNumberFormat="0" applyBorder="0" applyAlignment="0" applyProtection="0"/>
    <xf numFmtId="0" fontId="17" fillId="20" borderId="0" applyNumberFormat="0" applyBorder="0" applyAlignment="0" applyProtection="0"/>
    <xf numFmtId="0" fontId="17" fillId="44" borderId="0" applyNumberFormat="0" applyBorder="0" applyAlignment="0" applyProtection="0"/>
    <xf numFmtId="0" fontId="70" fillId="0" borderId="0">
      <alignment horizontal="right"/>
    </xf>
    <xf numFmtId="165" fontId="23" fillId="0" borderId="0" applyFont="0" applyFill="0" applyBorder="0" applyAlignment="0" applyProtection="0"/>
    <xf numFmtId="167" fontId="23" fillId="0" borderId="0" applyFont="0" applyFill="0" applyBorder="0" applyAlignment="0" applyProtection="0"/>
    <xf numFmtId="165" fontId="23" fillId="0" borderId="0" applyFont="0" applyFill="0" applyBorder="0" applyAlignment="0" applyProtection="0"/>
    <xf numFmtId="167" fontId="23" fillId="0" borderId="0" applyFont="0" applyFill="0" applyBorder="0" applyAlignment="0" applyProtection="0"/>
    <xf numFmtId="0" fontId="17" fillId="45"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43" borderId="0" applyNumberFormat="0" applyBorder="0" applyAlignment="0" applyProtection="0"/>
    <xf numFmtId="0" fontId="17" fillId="20" borderId="0" applyNumberFormat="0" applyBorder="0" applyAlignment="0" applyProtection="0"/>
    <xf numFmtId="0" fontId="17" fillId="26" borderId="0" applyNumberFormat="0" applyBorder="0" applyAlignment="0" applyProtection="0"/>
    <xf numFmtId="178" fontId="23" fillId="0" borderId="0" applyFont="0" applyFill="0" applyBorder="0" applyProtection="0"/>
    <xf numFmtId="180" fontId="71" fillId="0" borderId="0" applyFont="0" applyFill="0" applyBorder="0" applyAlignment="0" applyProtection="0"/>
    <xf numFmtId="181" fontId="71" fillId="0" borderId="0" applyFont="0" applyFill="0" applyBorder="0" applyAlignment="0" applyProtection="0"/>
    <xf numFmtId="0" fontId="21" fillId="0" borderId="0"/>
    <xf numFmtId="0" fontId="21" fillId="0" borderId="0" applyNumberFormat="0" applyFill="0" applyBorder="0" applyAlignment="0" applyProtection="0"/>
    <xf numFmtId="0" fontId="72" fillId="0" borderId="0" applyNumberFormat="0" applyFill="0" applyBorder="0" applyAlignment="0" applyProtection="0"/>
    <xf numFmtId="0" fontId="42" fillId="15" borderId="0" applyNumberFormat="0" applyBorder="0" applyAlignment="0" applyProtection="0"/>
    <xf numFmtId="0" fontId="73" fillId="0" borderId="0" applyNumberFormat="0" applyFill="0" applyBorder="0" applyAlignment="0" applyProtection="0"/>
    <xf numFmtId="38" fontId="74" fillId="0" borderId="0" applyNumberFormat="0" applyFill="0" applyBorder="0" applyAlignment="0" applyProtection="0">
      <alignment horizontal="right"/>
      <protection locked="0"/>
    </xf>
    <xf numFmtId="0" fontId="75" fillId="0" borderId="0" applyNumberFormat="0" applyFill="0" applyBorder="0" applyAlignment="0" applyProtection="0"/>
    <xf numFmtId="182" fontId="76" fillId="0" borderId="0" applyFont="0" applyFill="0" applyBorder="0" applyAlignment="0" applyProtection="0"/>
    <xf numFmtId="0" fontId="77" fillId="0" borderId="0"/>
    <xf numFmtId="0" fontId="29" fillId="17" borderId="8" applyNumberFormat="0" applyAlignment="0" applyProtection="0"/>
    <xf numFmtId="0" fontId="23" fillId="46" borderId="0" applyNumberFormat="0" applyFont="0" applyBorder="0" applyAlignment="0"/>
    <xf numFmtId="0" fontId="78" fillId="0" borderId="23" applyNumberFormat="0" applyFont="0" applyFill="0" applyProtection="0">
      <alignment horizontal="centerContinuous" vertical="center"/>
    </xf>
    <xf numFmtId="0" fontId="79" fillId="47" borderId="0" applyNumberFormat="0" applyFont="0" applyBorder="0" applyAlignment="0" applyProtection="0"/>
    <xf numFmtId="0" fontId="35" fillId="29" borderId="16" applyNumberFormat="0" applyAlignment="0" applyProtection="0"/>
    <xf numFmtId="0" fontId="78" fillId="0" borderId="0" applyNumberFormat="0" applyFill="0" applyBorder="0" applyProtection="0">
      <alignment horizontal="center" vertical="center"/>
    </xf>
    <xf numFmtId="0" fontId="80" fillId="0" borderId="0" applyFont="0" applyFill="0" applyBorder="0" applyAlignment="0" applyProtection="0"/>
    <xf numFmtId="0" fontId="81" fillId="0" borderId="0" applyFont="0" applyFill="0" applyBorder="0" applyAlignment="0" applyProtection="0">
      <alignment horizontal="right"/>
    </xf>
    <xf numFmtId="0" fontId="81" fillId="0" borderId="0" applyFont="0" applyFill="0" applyBorder="0" applyAlignment="0" applyProtection="0"/>
    <xf numFmtId="0" fontId="81" fillId="0" borderId="0" applyFont="0" applyFill="0" applyBorder="0" applyAlignment="0" applyProtection="0">
      <alignment horizontal="right"/>
    </xf>
    <xf numFmtId="43" fontId="23" fillId="0" borderId="0" applyFont="0" applyFill="0" applyBorder="0" applyAlignment="0" applyProtection="0"/>
    <xf numFmtId="3" fontId="82" fillId="0" borderId="0" applyFont="0" applyFill="0" applyBorder="0" applyAlignment="0" applyProtection="0"/>
    <xf numFmtId="183" fontId="59" fillId="0" borderId="0" applyFont="0" applyFill="0" applyBorder="0" applyAlignment="0" applyProtection="0"/>
    <xf numFmtId="0" fontId="81" fillId="0" borderId="0" applyFont="0" applyFill="0" applyBorder="0" applyAlignment="0" applyProtection="0">
      <alignment horizontal="right"/>
    </xf>
    <xf numFmtId="0" fontId="81" fillId="0" borderId="0" applyFont="0" applyFill="0" applyBorder="0" applyAlignment="0" applyProtection="0">
      <alignment horizontal="right"/>
    </xf>
    <xf numFmtId="184" fontId="82" fillId="0" borderId="0" applyFont="0" applyFill="0" applyBorder="0" applyAlignment="0" applyProtection="0"/>
    <xf numFmtId="14" fontId="83" fillId="0" borderId="0"/>
    <xf numFmtId="0" fontId="81" fillId="0" borderId="0" applyFont="0" applyFill="0" applyBorder="0" applyAlignment="0" applyProtection="0"/>
    <xf numFmtId="0" fontId="82" fillId="0" borderId="0" applyFont="0" applyFill="0" applyBorder="0" applyAlignment="0" applyProtection="0"/>
    <xf numFmtId="38" fontId="79" fillId="0" borderId="0" applyFont="0" applyFill="0" applyBorder="0" applyAlignment="0" applyProtection="0"/>
    <xf numFmtId="0" fontId="84" fillId="48" borderId="0" applyNumberFormat="0">
      <alignment horizontal="left"/>
    </xf>
    <xf numFmtId="0" fontId="84" fillId="49" borderId="0" applyNumberFormat="0">
      <alignment horizontal="left"/>
    </xf>
    <xf numFmtId="0" fontId="84" fillId="17" borderId="0" applyNumberFormat="0">
      <alignment horizontal="left"/>
    </xf>
    <xf numFmtId="0" fontId="84" fillId="30" borderId="0" applyNumberFormat="0">
      <alignment horizontal="left"/>
    </xf>
    <xf numFmtId="0" fontId="84" fillId="12" borderId="0" applyNumberFormat="0">
      <alignment horizontal="left"/>
    </xf>
    <xf numFmtId="0" fontId="84" fillId="40" borderId="0" applyNumberFormat="0">
      <alignment horizontal="left"/>
    </xf>
    <xf numFmtId="185" fontId="59" fillId="0" borderId="0" applyFont="0" applyFill="0" applyBorder="0" applyAlignment="0" applyProtection="0"/>
    <xf numFmtId="0" fontId="81" fillId="0" borderId="24" applyNumberFormat="0" applyFont="0" applyFill="0" applyAlignment="0" applyProtection="0"/>
    <xf numFmtId="0" fontId="85" fillId="0" borderId="0" applyFill="0" applyBorder="0" applyAlignment="0" applyProtection="0"/>
    <xf numFmtId="186" fontId="23" fillId="0" borderId="0" applyFont="0" applyFill="0" applyBorder="0" applyAlignment="0" applyProtection="0"/>
    <xf numFmtId="0" fontId="30" fillId="0" borderId="0"/>
    <xf numFmtId="0" fontId="43" fillId="0" borderId="0" applyNumberFormat="0" applyFill="0" applyBorder="0" applyAlignment="0" applyProtection="0"/>
    <xf numFmtId="0" fontId="86" fillId="0" borderId="0" applyNumberFormat="0" applyFill="0" applyBorder="0" applyAlignment="0" applyProtection="0"/>
    <xf numFmtId="187" fontId="23" fillId="0" borderId="0" applyFont="0" applyFill="0" applyBorder="0" applyAlignment="0" applyProtection="0"/>
    <xf numFmtId="188" fontId="23" fillId="0" borderId="0" applyFont="0" applyFill="0" applyBorder="0" applyAlignment="0" applyProtection="0"/>
    <xf numFmtId="2" fontId="82" fillId="0" borderId="0" applyFont="0" applyFill="0" applyBorder="0" applyAlignment="0" applyProtection="0"/>
    <xf numFmtId="15" fontId="23" fillId="0" borderId="0">
      <alignment vertical="center"/>
    </xf>
    <xf numFmtId="0" fontId="87" fillId="0" borderId="0" applyFill="0" applyBorder="0" applyProtection="0">
      <alignment horizontal="left"/>
    </xf>
    <xf numFmtId="0" fontId="48" fillId="28" borderId="0" applyNumberFormat="0" applyBorder="0" applyAlignment="0" applyProtection="0"/>
    <xf numFmtId="168" fontId="88" fillId="0" borderId="0" applyNumberFormat="0" applyFill="0" applyBorder="0" applyAlignment="0" applyProtection="0">
      <alignment horizontal="center"/>
    </xf>
    <xf numFmtId="0" fontId="81" fillId="0" borderId="0" applyFont="0" applyFill="0" applyBorder="0" applyAlignment="0" applyProtection="0">
      <alignment horizontal="right"/>
    </xf>
    <xf numFmtId="0" fontId="89" fillId="0" borderId="0" applyProtection="0">
      <alignment horizontal="right"/>
    </xf>
    <xf numFmtId="0" fontId="84" fillId="0" borderId="25" applyNumberFormat="0" applyAlignment="0" applyProtection="0">
      <alignment horizontal="left" vertical="center"/>
    </xf>
    <xf numFmtId="0" fontId="84" fillId="0" borderId="20">
      <alignment horizontal="left" vertical="center"/>
    </xf>
    <xf numFmtId="0" fontId="90" fillId="0" borderId="0">
      <alignment horizontal="center"/>
    </xf>
    <xf numFmtId="0" fontId="91" fillId="0" borderId="26" applyNumberFormat="0" applyFill="0" applyAlignment="0" applyProtection="0"/>
    <xf numFmtId="0" fontId="92" fillId="0" borderId="11" applyNumberFormat="0" applyFill="0" applyAlignment="0" applyProtection="0"/>
    <xf numFmtId="0" fontId="93" fillId="0" borderId="27" applyNumberFormat="0" applyFill="0" applyAlignment="0" applyProtection="0"/>
    <xf numFmtId="0" fontId="93" fillId="0" borderId="0" applyNumberFormat="0" applyFill="0" applyBorder="0" applyAlignment="0" applyProtection="0"/>
    <xf numFmtId="0" fontId="94" fillId="0" borderId="28" applyNumberFormat="0" applyFill="0" applyBorder="0" applyAlignment="0" applyProtection="0">
      <alignment horizontal="left"/>
    </xf>
    <xf numFmtId="189" fontId="95" fillId="50" borderId="0" applyNumberFormat="0" applyBorder="0" applyAlignment="0" applyProtection="0">
      <protection locked="0"/>
    </xf>
    <xf numFmtId="0" fontId="96" fillId="0" borderId="0"/>
    <xf numFmtId="0" fontId="23" fillId="0" borderId="0"/>
    <xf numFmtId="0" fontId="27" fillId="11" borderId="8" applyNumberFormat="0" applyAlignment="0" applyProtection="0"/>
    <xf numFmtId="190" fontId="23" fillId="0" borderId="0" applyFont="0" applyFill="0" applyBorder="0" applyAlignment="0" applyProtection="0"/>
    <xf numFmtId="191" fontId="23" fillId="0" borderId="0" applyFont="0" applyFill="0" applyBorder="0" applyAlignment="0" applyProtection="0"/>
    <xf numFmtId="0" fontId="45" fillId="0" borderId="18" applyNumberFormat="0" applyFill="0" applyAlignment="0" applyProtection="0"/>
    <xf numFmtId="192" fontId="23" fillId="0" borderId="0" applyFont="0" applyFill="0" applyBorder="0" applyAlignment="0" applyProtection="0"/>
    <xf numFmtId="193" fontId="23" fillId="0" borderId="0" applyFont="0" applyFill="0" applyBorder="0" applyAlignment="0" applyProtection="0"/>
    <xf numFmtId="169" fontId="23" fillId="0" borderId="0" applyFont="0" applyFill="0" applyBorder="0" applyAlignment="0" applyProtection="0"/>
    <xf numFmtId="170" fontId="23" fillId="0" borderId="0" applyFont="0" applyFill="0" applyBorder="0" applyAlignment="0" applyProtection="0"/>
    <xf numFmtId="194" fontId="59" fillId="0" borderId="0" applyFont="0" applyFill="0" applyBorder="0" applyAlignment="0" applyProtection="0"/>
    <xf numFmtId="195" fontId="59" fillId="0" borderId="0" applyFont="0" applyFill="0" applyBorder="0" applyAlignment="0" applyProtection="0"/>
    <xf numFmtId="196" fontId="59" fillId="0" borderId="0" applyFont="0" applyFill="0" applyBorder="0" applyAlignment="0" applyProtection="0"/>
    <xf numFmtId="185" fontId="97" fillId="0" borderId="0" applyFont="0" applyFill="0" applyBorder="0" applyAlignment="0" applyProtection="0"/>
    <xf numFmtId="0" fontId="37" fillId="18" borderId="0" applyNumberFormat="0" applyBorder="0" applyAlignment="0" applyProtection="0"/>
    <xf numFmtId="37" fontId="98" fillId="0" borderId="0"/>
    <xf numFmtId="197" fontId="59" fillId="0" borderId="0"/>
    <xf numFmtId="0" fontId="99" fillId="0" borderId="0"/>
    <xf numFmtId="0" fontId="79" fillId="0" borderId="0"/>
    <xf numFmtId="0" fontId="100" fillId="0" borderId="0"/>
    <xf numFmtId="0" fontId="28" fillId="17" borderId="9" applyNumberFormat="0" applyAlignment="0" applyProtection="0"/>
    <xf numFmtId="40" fontId="101" fillId="27" borderId="0">
      <alignment horizontal="right"/>
    </xf>
    <xf numFmtId="0" fontId="102" fillId="49" borderId="0">
      <alignment horizontal="center"/>
    </xf>
    <xf numFmtId="0" fontId="103" fillId="51" borderId="0"/>
    <xf numFmtId="0" fontId="104" fillId="27" borderId="0" applyBorder="0">
      <alignment horizontal="centerContinuous"/>
    </xf>
    <xf numFmtId="0" fontId="105" fillId="51" borderId="0" applyBorder="0">
      <alignment horizontal="centerContinuous"/>
    </xf>
    <xf numFmtId="0" fontId="106" fillId="27" borderId="8" applyNumberFormat="0" applyAlignment="0" applyProtection="0"/>
    <xf numFmtId="0" fontId="84" fillId="0" borderId="0" applyNumberFormat="0" applyFill="0" applyBorder="0" applyAlignment="0" applyProtection="0"/>
    <xf numFmtId="1" fontId="107" fillId="0" borderId="0" applyProtection="0">
      <alignment horizontal="right" vertical="center"/>
    </xf>
    <xf numFmtId="198" fontId="23" fillId="0" borderId="0" applyFont="0" applyFill="0" applyBorder="0" applyAlignment="0" applyProtection="0"/>
    <xf numFmtId="199" fontId="23" fillId="0" borderId="0" applyFont="0" applyFill="0" applyBorder="0" applyAlignment="0" applyProtection="0"/>
    <xf numFmtId="9" fontId="71" fillId="0" borderId="0" applyFont="0" applyFill="0" applyBorder="0" applyAlignment="0" applyProtection="0"/>
    <xf numFmtId="174" fontId="71" fillId="0" borderId="0" applyFont="0" applyFill="0" applyBorder="0" applyAlignment="0" applyProtection="0"/>
    <xf numFmtId="0" fontId="108" fillId="0" borderId="0" applyNumberFormat="0" applyFill="0" applyBorder="0" applyAlignment="0" applyProtection="0">
      <alignment horizontal="left"/>
      <protection locked="0"/>
    </xf>
    <xf numFmtId="0" fontId="109" fillId="0" borderId="29">
      <alignment vertical="center"/>
    </xf>
    <xf numFmtId="0" fontId="83" fillId="0" borderId="30"/>
    <xf numFmtId="0" fontId="76" fillId="0" borderId="0" applyFill="0" applyBorder="0" applyAlignment="0" applyProtection="0"/>
    <xf numFmtId="0" fontId="70" fillId="0" borderId="0" applyNumberFormat="0" applyFill="0" applyBorder="0" applyAlignment="0" applyProtection="0">
      <alignment horizontal="center"/>
    </xf>
    <xf numFmtId="0" fontId="110" fillId="0" borderId="0"/>
    <xf numFmtId="0" fontId="18" fillId="0" borderId="0"/>
    <xf numFmtId="0" fontId="111" fillId="0" borderId="0" applyBorder="0" applyProtection="0">
      <alignment vertical="center"/>
    </xf>
    <xf numFmtId="0" fontId="111" fillId="0" borderId="23" applyBorder="0" applyProtection="0">
      <alignment horizontal="right" vertical="center"/>
    </xf>
    <xf numFmtId="0" fontId="112" fillId="52" borderId="0" applyBorder="0" applyProtection="0">
      <alignment horizontal="centerContinuous" vertical="center"/>
    </xf>
    <xf numFmtId="0" fontId="112" fillId="53" borderId="23" applyBorder="0" applyProtection="0">
      <alignment horizontal="centerContinuous" vertical="center"/>
    </xf>
    <xf numFmtId="0" fontId="113" fillId="0" borderId="0"/>
    <xf numFmtId="0" fontId="100" fillId="0" borderId="0"/>
    <xf numFmtId="0" fontId="114" fillId="0" borderId="0" applyFill="0" applyBorder="0" applyProtection="0">
      <alignment horizontal="left"/>
    </xf>
    <xf numFmtId="0" fontId="87" fillId="0" borderId="31" applyFill="0" applyBorder="0" applyProtection="0">
      <alignment horizontal="left" vertical="top"/>
    </xf>
    <xf numFmtId="0" fontId="115" fillId="0" borderId="0">
      <alignment horizontal="centerContinuous"/>
    </xf>
    <xf numFmtId="0" fontId="21" fillId="14" borderId="0" applyNumberFormat="0" applyBorder="0"/>
    <xf numFmtId="0" fontId="116" fillId="48" borderId="0" applyNumberFormat="0" applyBorder="0">
      <alignment horizontal="center" wrapText="1"/>
    </xf>
    <xf numFmtId="0" fontId="21" fillId="18" borderId="0" applyNumberFormat="0" applyBorder="0">
      <protection locked="0"/>
    </xf>
    <xf numFmtId="0" fontId="116" fillId="49" borderId="0" applyNumberFormat="0" applyBorder="0">
      <alignment horizontal="center" wrapText="1"/>
    </xf>
    <xf numFmtId="0" fontId="21" fillId="27" borderId="0" applyNumberFormat="0" applyBorder="0"/>
    <xf numFmtId="0" fontId="116" fillId="17" borderId="0" applyNumberFormat="0" applyBorder="0">
      <alignment horizontal="center" wrapText="1"/>
    </xf>
    <xf numFmtId="0" fontId="21" fillId="39" borderId="0" applyNumberFormat="0" applyBorder="0"/>
    <xf numFmtId="0" fontId="116" fillId="30" borderId="0" applyNumberFormat="0" applyBorder="0">
      <alignment horizontal="center" wrapText="1"/>
    </xf>
    <xf numFmtId="0" fontId="21" fillId="19" borderId="0" applyNumberFormat="0" applyBorder="0"/>
    <xf numFmtId="0" fontId="116" fillId="12" borderId="0" applyNumberFormat="0" applyBorder="0">
      <alignment horizontal="center" wrapText="1"/>
    </xf>
    <xf numFmtId="0" fontId="21" fillId="54" borderId="0" applyNumberFormat="0" applyBorder="0"/>
    <xf numFmtId="0" fontId="116" fillId="27" borderId="0" applyNumberFormat="0" applyBorder="0">
      <alignment horizontal="center" wrapText="1"/>
    </xf>
    <xf numFmtId="0" fontId="21" fillId="28" borderId="0" applyNumberFormat="0" applyBorder="0">
      <protection locked="0"/>
    </xf>
    <xf numFmtId="0" fontId="116" fillId="40" borderId="0" applyNumberFormat="0" applyBorder="0">
      <alignment horizontal="center" wrapText="1"/>
    </xf>
    <xf numFmtId="0" fontId="117" fillId="0" borderId="0"/>
    <xf numFmtId="0" fontId="118" fillId="0" borderId="0"/>
    <xf numFmtId="0" fontId="119" fillId="0" borderId="0" applyNumberFormat="0" applyFill="0" applyBorder="0" applyAlignment="0" applyProtection="0"/>
    <xf numFmtId="0" fontId="97" fillId="0" borderId="0" applyNumberFormat="0" applyFill="0" applyBorder="0" applyAlignment="0" applyProtection="0"/>
    <xf numFmtId="0" fontId="120" fillId="0" borderId="0" applyNumberFormat="0" applyFill="0" applyBorder="0" applyAlignment="0" applyProtection="0"/>
    <xf numFmtId="0" fontId="34" fillId="0" borderId="32" applyNumberFormat="0" applyFill="0" applyAlignment="0" applyProtection="0"/>
    <xf numFmtId="0" fontId="121" fillId="0" borderId="0">
      <alignment horizontal="fill"/>
    </xf>
    <xf numFmtId="200" fontId="23" fillId="0" borderId="0" applyFont="0" applyFill="0" applyBorder="0" applyAlignment="0" applyProtection="0"/>
    <xf numFmtId="201" fontId="23" fillId="0" borderId="0" applyFont="0" applyFill="0" applyBorder="0" applyAlignment="0" applyProtection="0"/>
    <xf numFmtId="0" fontId="46" fillId="0" borderId="0" applyNumberFormat="0" applyFill="0" applyBorder="0" applyAlignment="0" applyProtection="0"/>
    <xf numFmtId="0" fontId="122" fillId="0" borderId="23" applyBorder="0" applyProtection="0">
      <alignment horizontal="right"/>
    </xf>
    <xf numFmtId="202" fontId="76" fillId="0" borderId="0" applyFont="0" applyFill="0" applyBorder="0" applyAlignment="0" applyProtection="0"/>
    <xf numFmtId="0" fontId="23" fillId="55" borderId="0" applyNumberFormat="0" applyFont="0" applyBorder="0" applyAlignment="0">
      <protection locked="0"/>
    </xf>
    <xf numFmtId="0" fontId="23" fillId="0" borderId="0"/>
    <xf numFmtId="0" fontId="123" fillId="0" borderId="33" applyNumberFormat="0" applyFill="0" applyAlignment="0">
      <alignment horizontal="left"/>
    </xf>
    <xf numFmtId="0" fontId="124" fillId="0" borderId="0"/>
    <xf numFmtId="0" fontId="125" fillId="0" borderId="0"/>
    <xf numFmtId="0" fontId="126" fillId="0" borderId="0"/>
    <xf numFmtId="203" fontId="21" fillId="50" borderId="0">
      <alignment shrinkToFit="1"/>
    </xf>
    <xf numFmtId="0" fontId="127" fillId="0" borderId="34" applyNumberFormat="0">
      <alignment horizontal="right"/>
    </xf>
    <xf numFmtId="9" fontId="22" fillId="0" borderId="0" applyFont="0" applyFill="0" applyBorder="0" applyAlignment="0" applyProtection="0"/>
    <xf numFmtId="9" fontId="124" fillId="0" borderId="0" applyFont="0" applyFill="0" applyBorder="0" applyAlignment="0" applyProtection="0"/>
    <xf numFmtId="204" fontId="128" fillId="0" borderId="0" applyFill="0" applyBorder="0"/>
    <xf numFmtId="0" fontId="23" fillId="0" borderId="0" applyFont="0" applyFill="0" applyBorder="0">
      <alignment horizontal="right"/>
    </xf>
    <xf numFmtId="0" fontId="129" fillId="0" borderId="0"/>
    <xf numFmtId="49" fontId="49" fillId="0" borderId="1">
      <alignment horizontal="left" wrapText="1"/>
      <protection locked="0"/>
    </xf>
    <xf numFmtId="166" fontId="22" fillId="0" borderId="0" applyFont="0" applyFill="0" applyBorder="0" applyAlignment="0" applyProtection="0"/>
    <xf numFmtId="168" fontId="22" fillId="0" borderId="0" applyFont="0" applyFill="0" applyBorder="0" applyAlignment="0" applyProtection="0"/>
    <xf numFmtId="205" fontId="130" fillId="0" borderId="1">
      <alignment shrinkToFit="1"/>
      <protection locked="0"/>
    </xf>
    <xf numFmtId="206" fontId="131" fillId="50" borderId="1" applyFill="0" applyBorder="0" applyProtection="0">
      <alignment shrinkToFit="1"/>
    </xf>
    <xf numFmtId="2" fontId="23" fillId="0" borderId="0" applyFont="0" applyFill="0" applyBorder="0">
      <alignment horizontal="right"/>
    </xf>
    <xf numFmtId="49" fontId="116" fillId="56" borderId="1">
      <alignment horizontal="center" vertical="center" wrapText="1"/>
    </xf>
    <xf numFmtId="164" fontId="44" fillId="0" borderId="0" applyFont="0" applyFill="0" applyBorder="0" applyAlignment="0" applyProtection="0"/>
    <xf numFmtId="9" fontId="2" fillId="0" borderId="0" applyFont="0" applyFill="0" applyBorder="0" applyAlignment="0" applyProtection="0"/>
    <xf numFmtId="0" fontId="14" fillId="0" borderId="0"/>
    <xf numFmtId="9" fontId="14" fillId="0" borderId="0" applyFont="0" applyFill="0" applyBorder="0" applyAlignment="0" applyProtection="0"/>
    <xf numFmtId="0" fontId="84" fillId="0" borderId="86" applyNumberFormat="0" applyAlignment="0" applyProtection="0">
      <alignment horizontal="left" vertical="center"/>
    </xf>
    <xf numFmtId="0" fontId="84" fillId="0" borderId="43" applyNumberFormat="0" applyAlignment="0" applyProtection="0">
      <alignment horizontal="left" vertical="center"/>
    </xf>
    <xf numFmtId="0" fontId="109" fillId="0" borderId="81">
      <alignment vertical="center"/>
    </xf>
    <xf numFmtId="0" fontId="83" fillId="0" borderId="82"/>
    <xf numFmtId="0" fontId="84" fillId="0" borderId="86" applyNumberFormat="0" applyAlignment="0" applyProtection="0">
      <alignment horizontal="left" vertical="center"/>
    </xf>
    <xf numFmtId="0" fontId="109" fillId="0" borderId="29">
      <alignment vertical="center"/>
    </xf>
    <xf numFmtId="164" fontId="2" fillId="0" borderId="0" applyFont="0" applyFill="0" applyBorder="0" applyAlignment="0" applyProtection="0"/>
    <xf numFmtId="0" fontId="154" fillId="0" borderId="0" applyNumberFormat="0" applyFill="0" applyBorder="0" applyAlignment="0" applyProtection="0"/>
    <xf numFmtId="0" fontId="39" fillId="0" borderId="0"/>
    <xf numFmtId="186" fontId="2" fillId="0" borderId="0"/>
    <xf numFmtId="0" fontId="179" fillId="0" borderId="0"/>
    <xf numFmtId="0" fontId="49" fillId="0" borderId="0"/>
    <xf numFmtId="0" fontId="2" fillId="3" borderId="94" applyNumberFormat="0" applyFont="0" applyAlignment="0" applyProtection="0"/>
    <xf numFmtId="0" fontId="2" fillId="0" borderId="0"/>
    <xf numFmtId="0" fontId="181" fillId="0" borderId="0">
      <alignment horizontal="left"/>
    </xf>
    <xf numFmtId="9" fontId="39" fillId="0" borderId="0" applyFont="0" applyFill="0" applyBorder="0" applyAlignment="0" applyProtection="0"/>
  </cellStyleXfs>
  <cellXfs count="440">
    <xf numFmtId="0" fontId="0" fillId="0" borderId="0" xfId="0"/>
    <xf numFmtId="0" fontId="50" fillId="0" borderId="0" xfId="2352" applyFont="1"/>
    <xf numFmtId="0" fontId="51" fillId="0" borderId="0" xfId="2352" applyFont="1"/>
    <xf numFmtId="0" fontId="52" fillId="33" borderId="0" xfId="2352" applyFont="1" applyFill="1"/>
    <xf numFmtId="1" fontId="53" fillId="33" borderId="0" xfId="2352" applyNumberFormat="1" applyFont="1" applyFill="1" applyAlignment="1">
      <alignment horizontal="center" vertical="center"/>
    </xf>
    <xf numFmtId="0" fontId="54" fillId="0" borderId="0" xfId="2352" applyFont="1"/>
    <xf numFmtId="0" fontId="55" fillId="0" borderId="0" xfId="2352" applyFont="1"/>
    <xf numFmtId="174" fontId="55" fillId="0" borderId="0" xfId="2107" applyNumberFormat="1" applyFont="1" applyBorder="1" applyAlignment="1">
      <alignment horizontal="right" vertical="center"/>
    </xf>
    <xf numFmtId="10" fontId="55" fillId="0" borderId="0" xfId="2107" applyNumberFormat="1" applyFont="1" applyBorder="1" applyAlignment="1">
      <alignment horizontal="right" vertical="center"/>
    </xf>
    <xf numFmtId="174" fontId="54" fillId="0" borderId="0" xfId="2107" applyNumberFormat="1" applyFont="1" applyBorder="1" applyAlignment="1">
      <alignment horizontal="right" vertical="center"/>
    </xf>
    <xf numFmtId="174" fontId="51" fillId="0" borderId="0" xfId="2352" applyNumberFormat="1" applyFont="1"/>
    <xf numFmtId="0" fontId="51" fillId="0" borderId="0" xfId="2352" applyFont="1" applyAlignment="1">
      <alignment horizontal="right"/>
    </xf>
    <xf numFmtId="0" fontId="54" fillId="0" borderId="0" xfId="2352" applyFont="1" applyAlignment="1">
      <alignment horizontal="right"/>
    </xf>
    <xf numFmtId="176" fontId="55" fillId="0" borderId="0" xfId="2352" applyNumberFormat="1" applyFont="1" applyAlignment="1">
      <alignment horizontal="right" vertical="center"/>
    </xf>
    <xf numFmtId="10" fontId="54" fillId="0" borderId="0" xfId="2107" applyNumberFormat="1" applyFont="1" applyBorder="1" applyAlignment="1">
      <alignment horizontal="right" vertical="center"/>
    </xf>
    <xf numFmtId="0" fontId="51" fillId="0" borderId="0" xfId="2353" applyFont="1"/>
    <xf numFmtId="174" fontId="56" fillId="0" borderId="0" xfId="2107" applyNumberFormat="1" applyFont="1" applyBorder="1" applyAlignment="1">
      <alignment horizontal="right" vertical="center"/>
    </xf>
    <xf numFmtId="10" fontId="56" fillId="0" borderId="0" xfId="2107" applyNumberFormat="1" applyFont="1" applyBorder="1" applyAlignment="1">
      <alignment horizontal="right" vertical="center"/>
    </xf>
    <xf numFmtId="177" fontId="55" fillId="0" borderId="0" xfId="2352" applyNumberFormat="1" applyFont="1" applyAlignment="1">
      <alignment horizontal="right"/>
    </xf>
    <xf numFmtId="9" fontId="55" fillId="0" borderId="0" xfId="2107" applyFont="1" applyBorder="1" applyAlignment="1">
      <alignment horizontal="right" vertical="center"/>
    </xf>
    <xf numFmtId="177" fontId="54" fillId="0" borderId="0" xfId="2352" applyNumberFormat="1" applyFont="1" applyAlignment="1">
      <alignment horizontal="right" vertical="center"/>
    </xf>
    <xf numFmtId="175" fontId="57" fillId="0" borderId="0" xfId="2352" applyNumberFormat="1" applyFont="1" applyAlignment="1">
      <alignment horizontal="right"/>
    </xf>
    <xf numFmtId="174" fontId="58" fillId="0" borderId="0" xfId="2107" applyNumberFormat="1" applyFont="1" applyBorder="1" applyAlignment="1">
      <alignment horizontal="right" vertical="center"/>
    </xf>
    <xf numFmtId="0" fontId="53" fillId="33" borderId="0" xfId="2352" applyFont="1" applyFill="1" applyAlignment="1">
      <alignment horizontal="center" vertical="center" wrapText="1"/>
    </xf>
    <xf numFmtId="178" fontId="55" fillId="0" borderId="0" xfId="2352" applyNumberFormat="1" applyFont="1" applyAlignment="1">
      <alignment horizontal="center"/>
    </xf>
    <xf numFmtId="10" fontId="58" fillId="32" borderId="0" xfId="2354" applyNumberFormat="1" applyFont="1" applyFill="1" applyBorder="1" applyAlignment="1">
      <alignment horizontal="right" vertical="center"/>
    </xf>
    <xf numFmtId="0" fontId="58" fillId="0" borderId="0" xfId="1870" applyFont="1"/>
    <xf numFmtId="177" fontId="55" fillId="32" borderId="0" xfId="2353" applyNumberFormat="1" applyFont="1" applyFill="1" applyAlignment="1">
      <alignment horizontal="right" vertical="center"/>
    </xf>
    <xf numFmtId="10" fontId="55" fillId="32" borderId="0" xfId="2107" applyNumberFormat="1" applyFont="1" applyFill="1" applyBorder="1" applyAlignment="1">
      <alignment horizontal="right" vertical="center"/>
    </xf>
    <xf numFmtId="0" fontId="135" fillId="0" borderId="0" xfId="2559" applyFont="1"/>
    <xf numFmtId="0" fontId="14" fillId="0" borderId="0" xfId="2559"/>
    <xf numFmtId="3" fontId="136" fillId="0" borderId="0" xfId="2559" applyNumberFormat="1" applyFont="1"/>
    <xf numFmtId="0" fontId="137" fillId="0" borderId="0" xfId="2559" applyFont="1"/>
    <xf numFmtId="3" fontId="138" fillId="0" borderId="0" xfId="2559" applyNumberFormat="1" applyFont="1"/>
    <xf numFmtId="0" fontId="139" fillId="0" borderId="0" xfId="2559" applyFont="1"/>
    <xf numFmtId="0" fontId="138" fillId="0" borderId="0" xfId="2559" applyFont="1"/>
    <xf numFmtId="0" fontId="140" fillId="0" borderId="42" xfId="2559" applyFont="1" applyBorder="1"/>
    <xf numFmtId="3" fontId="138" fillId="0" borderId="43" xfId="2559" applyNumberFormat="1" applyFont="1" applyBorder="1"/>
    <xf numFmtId="0" fontId="139" fillId="0" borderId="43" xfId="2559" applyFont="1" applyBorder="1" applyAlignment="1">
      <alignment horizontal="right"/>
    </xf>
    <xf numFmtId="0" fontId="139" fillId="0" borderId="44" xfId="2559" applyFont="1" applyBorder="1" applyAlignment="1">
      <alignment horizontal="center"/>
    </xf>
    <xf numFmtId="0" fontId="139" fillId="0" borderId="45" xfId="2559" applyFont="1" applyBorder="1"/>
    <xf numFmtId="0" fontId="138" fillId="0" borderId="43" xfId="2559" applyFont="1" applyBorder="1"/>
    <xf numFmtId="0" fontId="138" fillId="0" borderId="43" xfId="2559" applyFont="1" applyBorder="1" applyAlignment="1">
      <alignment horizontal="center"/>
    </xf>
    <xf numFmtId="0" fontId="139" fillId="0" borderId="43" xfId="2559" applyFont="1" applyBorder="1" applyAlignment="1">
      <alignment horizontal="center"/>
    </xf>
    <xf numFmtId="0" fontId="139" fillId="0" borderId="46" xfId="2559" applyFont="1" applyBorder="1" applyAlignment="1">
      <alignment horizontal="center"/>
    </xf>
    <xf numFmtId="0" fontId="137" fillId="0" borderId="22" xfId="2559" applyFont="1" applyBorder="1" applyAlignment="1">
      <alignment horizontal="left" indent="1"/>
    </xf>
    <xf numFmtId="9" fontId="141" fillId="0" borderId="47" xfId="2560" applyFont="1" applyFill="1" applyBorder="1" applyAlignment="1">
      <alignment horizontal="center"/>
    </xf>
    <xf numFmtId="0" fontId="142" fillId="0" borderId="48" xfId="2559" applyFont="1" applyBorder="1" applyAlignment="1">
      <alignment horizontal="left" indent="1"/>
    </xf>
    <xf numFmtId="9" fontId="138" fillId="0" borderId="49" xfId="2560" applyFont="1" applyFill="1" applyBorder="1" applyAlignment="1">
      <alignment horizontal="center"/>
    </xf>
    <xf numFmtId="0" fontId="141" fillId="0" borderId="50" xfId="2559" applyFont="1" applyBorder="1" applyAlignment="1">
      <alignment horizontal="left" indent="2"/>
    </xf>
    <xf numFmtId="3" fontId="138" fillId="0" borderId="51" xfId="2559" applyNumberFormat="1" applyFont="1" applyBorder="1"/>
    <xf numFmtId="3" fontId="143" fillId="0" borderId="52" xfId="2559" applyNumberFormat="1" applyFont="1" applyBorder="1"/>
    <xf numFmtId="9" fontId="141" fillId="0" borderId="53" xfId="2560" applyFont="1" applyFill="1" applyBorder="1" applyAlignment="1">
      <alignment horizontal="right"/>
    </xf>
    <xf numFmtId="0" fontId="138" fillId="0" borderId="54" xfId="2559" applyFont="1" applyBorder="1" applyAlignment="1">
      <alignment horizontal="left" indent="2"/>
    </xf>
    <xf numFmtId="0" fontId="138" fillId="0" borderId="51" xfId="2559" applyFont="1" applyBorder="1"/>
    <xf numFmtId="9" fontId="138" fillId="0" borderId="55" xfId="2560" applyFont="1" applyFill="1" applyBorder="1" applyAlignment="1">
      <alignment horizontal="right"/>
    </xf>
    <xf numFmtId="0" fontId="141" fillId="0" borderId="22" xfId="2559" applyFont="1" applyBorder="1" applyAlignment="1">
      <alignment horizontal="left" indent="2"/>
    </xf>
    <xf numFmtId="3" fontId="143" fillId="0" borderId="56" xfId="2559" applyNumberFormat="1" applyFont="1" applyBorder="1"/>
    <xf numFmtId="9" fontId="141" fillId="0" borderId="47" xfId="2560" applyFont="1" applyFill="1" applyBorder="1" applyAlignment="1">
      <alignment horizontal="right"/>
    </xf>
    <xf numFmtId="0" fontId="138" fillId="0" borderId="48" xfId="2559" applyFont="1" applyBorder="1" applyAlignment="1">
      <alignment horizontal="left" indent="2"/>
    </xf>
    <xf numFmtId="9" fontId="138" fillId="0" borderId="49" xfId="2560" applyFont="1" applyFill="1" applyBorder="1" applyAlignment="1">
      <alignment horizontal="right"/>
    </xf>
    <xf numFmtId="0" fontId="137" fillId="0" borderId="57" xfId="2559" applyFont="1" applyBorder="1" applyAlignment="1">
      <alignment horizontal="left" indent="2"/>
    </xf>
    <xf numFmtId="3" fontId="142" fillId="0" borderId="23" xfId="2559" applyNumberFormat="1" applyFont="1" applyBorder="1"/>
    <xf numFmtId="3" fontId="142" fillId="0" borderId="58" xfId="2559" applyNumberFormat="1" applyFont="1" applyBorder="1"/>
    <xf numFmtId="9" fontId="137" fillId="0" borderId="59" xfId="2560" applyFont="1" applyFill="1" applyBorder="1" applyAlignment="1">
      <alignment horizontal="right"/>
    </xf>
    <xf numFmtId="0" fontId="142" fillId="0" borderId="60" xfId="2559" applyFont="1" applyBorder="1" applyAlignment="1">
      <alignment horizontal="left" indent="2"/>
    </xf>
    <xf numFmtId="0" fontId="142" fillId="0" borderId="23" xfId="2559" applyFont="1" applyBorder="1"/>
    <xf numFmtId="9" fontId="142" fillId="0" borderId="61" xfId="2560" applyFont="1" applyFill="1" applyBorder="1" applyAlignment="1">
      <alignment horizontal="right"/>
    </xf>
    <xf numFmtId="0" fontId="144" fillId="0" borderId="0" xfId="2559" applyFont="1"/>
    <xf numFmtId="0" fontId="138" fillId="0" borderId="60" xfId="2559" applyFont="1" applyBorder="1" applyAlignment="1">
      <alignment horizontal="left" indent="2"/>
    </xf>
    <xf numFmtId="0" fontId="138" fillId="0" borderId="23" xfId="2559" applyFont="1" applyBorder="1"/>
    <xf numFmtId="3" fontId="143" fillId="0" borderId="58" xfId="2559" applyNumberFormat="1" applyFont="1" applyBorder="1"/>
    <xf numFmtId="9" fontId="138" fillId="0" borderId="61" xfId="2560" applyFont="1" applyFill="1" applyBorder="1" applyAlignment="1">
      <alignment horizontal="right"/>
    </xf>
    <xf numFmtId="0" fontId="141" fillId="0" borderId="57" xfId="2559" applyFont="1" applyBorder="1" applyAlignment="1">
      <alignment horizontal="left" indent="2"/>
    </xf>
    <xf numFmtId="3" fontId="138" fillId="0" borderId="23" xfId="2559" applyNumberFormat="1" applyFont="1" applyBorder="1"/>
    <xf numFmtId="9" fontId="141" fillId="0" borderId="59" xfId="2560" applyFont="1" applyFill="1" applyBorder="1" applyAlignment="1">
      <alignment horizontal="right"/>
    </xf>
    <xf numFmtId="0" fontId="142" fillId="0" borderId="48" xfId="2559" applyFont="1" applyBorder="1" applyAlignment="1">
      <alignment horizontal="left" indent="2"/>
    </xf>
    <xf numFmtId="3" fontId="142" fillId="0" borderId="56" xfId="2559" applyNumberFormat="1" applyFont="1" applyBorder="1"/>
    <xf numFmtId="9" fontId="142" fillId="0" borderId="49" xfId="2560" applyFont="1" applyFill="1" applyBorder="1" applyAlignment="1">
      <alignment horizontal="right"/>
    </xf>
    <xf numFmtId="0" fontId="137" fillId="0" borderId="22" xfId="2559" applyFont="1" applyBorder="1" applyAlignment="1">
      <alignment horizontal="left" indent="2"/>
    </xf>
    <xf numFmtId="9" fontId="137" fillId="0" borderId="47" xfId="2560" applyFont="1" applyFill="1" applyBorder="1" applyAlignment="1">
      <alignment horizontal="right"/>
    </xf>
    <xf numFmtId="3" fontId="142" fillId="0" borderId="62" xfId="2559" applyNumberFormat="1" applyFont="1" applyBorder="1" applyAlignment="1">
      <alignment horizontal="left" indent="1"/>
    </xf>
    <xf numFmtId="3" fontId="138" fillId="0" borderId="20" xfId="2559" applyNumberFormat="1" applyFont="1" applyBorder="1"/>
    <xf numFmtId="3" fontId="145" fillId="0" borderId="1" xfId="2559" applyNumberFormat="1" applyFont="1" applyBorder="1"/>
    <xf numFmtId="9" fontId="142" fillId="0" borderId="37" xfId="2560" applyFont="1" applyFill="1" applyBorder="1" applyAlignment="1">
      <alignment horizontal="right"/>
    </xf>
    <xf numFmtId="0" fontId="140" fillId="0" borderId="38" xfId="2559" applyFont="1" applyBorder="1"/>
    <xf numFmtId="3" fontId="138" fillId="0" borderId="63" xfId="2559" applyNumberFormat="1" applyFont="1" applyBorder="1"/>
    <xf numFmtId="3" fontId="139" fillId="0" borderId="39" xfId="2559" applyNumberFormat="1" applyFont="1" applyBorder="1"/>
    <xf numFmtId="9" fontId="140" fillId="0" borderId="64" xfId="2560" applyFont="1" applyFill="1" applyBorder="1" applyAlignment="1">
      <alignment horizontal="right"/>
    </xf>
    <xf numFmtId="0" fontId="139" fillId="0" borderId="65" xfId="2559" applyFont="1" applyBorder="1" applyAlignment="1">
      <alignment horizontal="left"/>
    </xf>
    <xf numFmtId="9" fontId="139" fillId="0" borderId="41" xfId="2560" applyFont="1" applyFill="1" applyBorder="1" applyAlignment="1">
      <alignment horizontal="right"/>
    </xf>
    <xf numFmtId="3" fontId="14" fillId="0" borderId="0" xfId="2559" applyNumberFormat="1"/>
    <xf numFmtId="0" fontId="141" fillId="0" borderId="0" xfId="2559" applyFont="1"/>
    <xf numFmtId="0" fontId="137" fillId="0" borderId="42" xfId="2559" applyFont="1" applyBorder="1"/>
    <xf numFmtId="0" fontId="140" fillId="0" borderId="66" xfId="2559" applyFont="1" applyBorder="1" applyAlignment="1">
      <alignment horizontal="center" vertical="center"/>
    </xf>
    <xf numFmtId="0" fontId="146" fillId="0" borderId="43" xfId="2559" applyFont="1" applyBorder="1" applyAlignment="1">
      <alignment horizontal="center" vertical="center"/>
    </xf>
    <xf numFmtId="0" fontId="140" fillId="0" borderId="43" xfId="2559" applyFont="1" applyBorder="1" applyAlignment="1">
      <alignment horizontal="center" vertical="center"/>
    </xf>
    <xf numFmtId="0" fontId="140" fillId="0" borderId="46" xfId="2559" applyFont="1" applyBorder="1" applyAlignment="1">
      <alignment horizontal="center" vertical="center"/>
    </xf>
    <xf numFmtId="0" fontId="141" fillId="0" borderId="22" xfId="2559" applyFont="1" applyBorder="1" applyAlignment="1">
      <alignment horizontal="left" indent="1"/>
    </xf>
    <xf numFmtId="3" fontId="139" fillId="0" borderId="56" xfId="2559" applyNumberFormat="1" applyFont="1" applyBorder="1"/>
    <xf numFmtId="3" fontId="143" fillId="0" borderId="0" xfId="2559" applyNumberFormat="1" applyFont="1" applyAlignment="1">
      <alignment horizontal="right" vertical="top"/>
    </xf>
    <xf numFmtId="3" fontId="143" fillId="0" borderId="49" xfId="2559" applyNumberFormat="1" applyFont="1" applyBorder="1" applyAlignment="1">
      <alignment horizontal="right" vertical="top"/>
    </xf>
    <xf numFmtId="3" fontId="147" fillId="0" borderId="0" xfId="2559" applyNumberFormat="1" applyFont="1"/>
    <xf numFmtId="0" fontId="141" fillId="0" borderId="67" xfId="2559" applyFont="1" applyBorder="1" applyAlignment="1">
      <alignment horizontal="left" indent="2"/>
    </xf>
    <xf numFmtId="3" fontId="138" fillId="0" borderId="68" xfId="2559" applyNumberFormat="1" applyFont="1" applyBorder="1"/>
    <xf numFmtId="0" fontId="139" fillId="0" borderId="69" xfId="2559" applyFont="1" applyBorder="1"/>
    <xf numFmtId="3" fontId="143" fillId="0" borderId="68" xfId="2559" applyNumberFormat="1" applyFont="1" applyBorder="1" applyAlignment="1">
      <alignment horizontal="right" vertical="top"/>
    </xf>
    <xf numFmtId="3" fontId="143" fillId="0" borderId="70" xfId="2559" applyNumberFormat="1" applyFont="1" applyBorder="1" applyAlignment="1">
      <alignment horizontal="right" vertical="top"/>
    </xf>
    <xf numFmtId="0" fontId="140" fillId="0" borderId="42" xfId="2559" applyFont="1" applyBorder="1" applyAlignment="1">
      <alignment horizontal="left" vertical="center"/>
    </xf>
    <xf numFmtId="0" fontId="138" fillId="0" borderId="22" xfId="2559" applyFont="1" applyBorder="1" applyAlignment="1">
      <alignment horizontal="left" indent="1"/>
    </xf>
    <xf numFmtId="3" fontId="143" fillId="0" borderId="0" xfId="2559" applyNumberFormat="1" applyFont="1"/>
    <xf numFmtId="3" fontId="143" fillId="0" borderId="49" xfId="2559" applyNumberFormat="1" applyFont="1" applyBorder="1"/>
    <xf numFmtId="0" fontId="138" fillId="0" borderId="35" xfId="2559" applyFont="1" applyBorder="1" applyAlignment="1">
      <alignment horizontal="left" indent="1"/>
    </xf>
    <xf numFmtId="0" fontId="138" fillId="0" borderId="20" xfId="2559" applyFont="1" applyBorder="1"/>
    <xf numFmtId="9" fontId="139" fillId="0" borderId="1" xfId="2560" applyFont="1" applyFill="1" applyBorder="1" applyAlignment="1">
      <alignment horizontal="right"/>
    </xf>
    <xf numFmtId="9" fontId="138" fillId="0" borderId="20" xfId="2560" applyFont="1" applyFill="1" applyBorder="1" applyAlignment="1">
      <alignment horizontal="right"/>
    </xf>
    <xf numFmtId="9" fontId="138" fillId="0" borderId="37" xfId="2560" applyFont="1" applyFill="1" applyBorder="1" applyAlignment="1">
      <alignment horizontal="right"/>
    </xf>
    <xf numFmtId="3" fontId="143" fillId="0" borderId="51" xfId="2559" applyNumberFormat="1" applyFont="1" applyBorder="1"/>
    <xf numFmtId="3" fontId="143" fillId="0" borderId="55" xfId="2559" applyNumberFormat="1" applyFont="1" applyBorder="1"/>
    <xf numFmtId="3" fontId="138" fillId="0" borderId="49" xfId="2559" applyNumberFormat="1" applyFont="1" applyBorder="1"/>
    <xf numFmtId="0" fontId="138" fillId="0" borderId="22" xfId="2559" applyFont="1" applyBorder="1" applyAlignment="1">
      <alignment horizontal="left" indent="2"/>
    </xf>
    <xf numFmtId="3" fontId="143" fillId="0" borderId="23" xfId="2559" applyNumberFormat="1" applyFont="1" applyBorder="1"/>
    <xf numFmtId="3" fontId="143" fillId="0" borderId="61" xfId="2559" applyNumberFormat="1" applyFont="1" applyBorder="1"/>
    <xf numFmtId="3" fontId="139" fillId="0" borderId="1" xfId="2559" applyNumberFormat="1" applyFont="1" applyBorder="1"/>
    <xf numFmtId="3" fontId="138" fillId="0" borderId="37" xfId="2559" applyNumberFormat="1" applyFont="1" applyBorder="1"/>
    <xf numFmtId="3" fontId="143" fillId="0" borderId="20" xfId="2559" applyNumberFormat="1" applyFont="1" applyBorder="1"/>
    <xf numFmtId="3" fontId="143" fillId="0" borderId="37" xfId="2559" applyNumberFormat="1" applyFont="1" applyBorder="1"/>
    <xf numFmtId="9" fontId="143" fillId="0" borderId="52" xfId="2558" applyFont="1" applyFill="1" applyBorder="1"/>
    <xf numFmtId="0" fontId="141" fillId="0" borderId="49" xfId="2559" applyFont="1" applyBorder="1"/>
    <xf numFmtId="3" fontId="146" fillId="31" borderId="1" xfId="2559" applyNumberFormat="1" applyFont="1" applyFill="1" applyBorder="1"/>
    <xf numFmtId="174" fontId="146" fillId="0" borderId="1" xfId="2560" applyNumberFormat="1" applyFont="1" applyFill="1" applyBorder="1"/>
    <xf numFmtId="2" fontId="143" fillId="0" borderId="56" xfId="2559" applyNumberFormat="1" applyFont="1" applyBorder="1"/>
    <xf numFmtId="0" fontId="138" fillId="0" borderId="57" xfId="2559" applyFont="1" applyBorder="1" applyAlignment="1">
      <alignment horizontal="left" indent="1"/>
    </xf>
    <xf numFmtId="2" fontId="143" fillId="0" borderId="58" xfId="2559" applyNumberFormat="1" applyFont="1" applyBorder="1"/>
    <xf numFmtId="0" fontId="141" fillId="0" borderId="23" xfId="2559" applyFont="1" applyBorder="1"/>
    <xf numFmtId="0" fontId="141" fillId="0" borderId="61" xfId="2559" applyFont="1" applyBorder="1"/>
    <xf numFmtId="0" fontId="138" fillId="0" borderId="50" xfId="2559" applyFont="1" applyBorder="1" applyAlignment="1">
      <alignment horizontal="left" indent="1"/>
    </xf>
    <xf numFmtId="3" fontId="139" fillId="0" borderId="71" xfId="2559" applyNumberFormat="1" applyFont="1" applyBorder="1"/>
    <xf numFmtId="3" fontId="139" fillId="0" borderId="72" xfId="2559" applyNumberFormat="1" applyFont="1" applyBorder="1"/>
    <xf numFmtId="3" fontId="139" fillId="0" borderId="73" xfId="2559" applyNumberFormat="1" applyFont="1" applyBorder="1"/>
    <xf numFmtId="0" fontId="139" fillId="0" borderId="22" xfId="2559" applyFont="1" applyBorder="1"/>
    <xf numFmtId="3" fontId="139" fillId="0" borderId="0" xfId="2559" applyNumberFormat="1" applyFont="1"/>
    <xf numFmtId="3" fontId="139" fillId="0" borderId="49" xfId="2559" applyNumberFormat="1" applyFont="1" applyBorder="1"/>
    <xf numFmtId="175" fontId="138" fillId="0" borderId="51" xfId="2559" applyNumberFormat="1" applyFont="1" applyBorder="1" applyAlignment="1">
      <alignment horizontal="right"/>
    </xf>
    <xf numFmtId="175" fontId="138" fillId="0" borderId="71" xfId="2559" applyNumberFormat="1" applyFont="1" applyBorder="1" applyAlignment="1">
      <alignment horizontal="right"/>
    </xf>
    <xf numFmtId="175" fontId="138" fillId="0" borderId="55" xfId="2559" applyNumberFormat="1" applyFont="1" applyBorder="1" applyAlignment="1">
      <alignment horizontal="right"/>
    </xf>
    <xf numFmtId="175" fontId="138" fillId="0" borderId="0" xfId="2559" applyNumberFormat="1" applyFont="1" applyAlignment="1">
      <alignment horizontal="right"/>
    </xf>
    <xf numFmtId="175" fontId="138" fillId="0" borderId="73" xfId="2559" applyNumberFormat="1" applyFont="1" applyBorder="1" applyAlignment="1">
      <alignment horizontal="right"/>
    </xf>
    <xf numFmtId="175" fontId="138" fillId="0" borderId="49" xfId="2559" applyNumberFormat="1" applyFont="1" applyBorder="1" applyAlignment="1">
      <alignment horizontal="right"/>
    </xf>
    <xf numFmtId="0" fontId="138" fillId="0" borderId="67" xfId="2559" applyFont="1" applyBorder="1" applyAlignment="1">
      <alignment horizontal="left" indent="1"/>
    </xf>
    <xf numFmtId="175" fontId="138" fillId="0" borderId="68" xfId="2559" applyNumberFormat="1" applyFont="1" applyBorder="1"/>
    <xf numFmtId="175" fontId="138" fillId="0" borderId="74" xfId="2559" applyNumberFormat="1" applyFont="1" applyBorder="1"/>
    <xf numFmtId="175" fontId="138" fillId="0" borderId="70" xfId="2559" applyNumberFormat="1" applyFont="1" applyBorder="1"/>
    <xf numFmtId="0" fontId="140" fillId="0" borderId="0" xfId="2559" applyFont="1"/>
    <xf numFmtId="0" fontId="148" fillId="0" borderId="0" xfId="2559" applyFont="1"/>
    <xf numFmtId="0" fontId="140" fillId="0" borderId="75" xfId="2559" applyFont="1" applyBorder="1" applyAlignment="1">
      <alignment horizontal="center" vertical="center"/>
    </xf>
    <xf numFmtId="0" fontId="140" fillId="0" borderId="76" xfId="2559" applyFont="1" applyBorder="1" applyAlignment="1">
      <alignment horizontal="center" vertical="center"/>
    </xf>
    <xf numFmtId="3" fontId="143" fillId="0" borderId="73" xfId="2559" applyNumberFormat="1" applyFont="1" applyBorder="1"/>
    <xf numFmtId="3" fontId="143" fillId="0" borderId="31" xfId="2559" applyNumberFormat="1" applyFont="1" applyBorder="1"/>
    <xf numFmtId="0" fontId="138" fillId="0" borderId="50" xfId="2559" applyFont="1" applyBorder="1" applyAlignment="1">
      <alignment horizontal="left" indent="2"/>
    </xf>
    <xf numFmtId="9" fontId="138" fillId="0" borderId="51" xfId="2560" applyFont="1" applyFill="1" applyBorder="1" applyAlignment="1">
      <alignment horizontal="right"/>
    </xf>
    <xf numFmtId="9" fontId="138" fillId="0" borderId="71" xfId="2560" applyFont="1" applyFill="1" applyBorder="1" applyAlignment="1">
      <alignment horizontal="right"/>
    </xf>
    <xf numFmtId="9" fontId="138" fillId="0" borderId="77" xfId="2560" applyFont="1" applyFill="1" applyBorder="1" applyAlignment="1">
      <alignment horizontal="right"/>
    </xf>
    <xf numFmtId="3" fontId="143" fillId="0" borderId="71" xfId="2559" applyNumberFormat="1" applyFont="1" applyBorder="1"/>
    <xf numFmtId="3" fontId="143" fillId="0" borderId="77" xfId="2559" applyNumberFormat="1" applyFont="1" applyBorder="1"/>
    <xf numFmtId="3" fontId="143" fillId="0" borderId="72" xfId="2559" applyNumberFormat="1" applyFont="1" applyBorder="1"/>
    <xf numFmtId="3" fontId="143" fillId="0" borderId="78" xfId="2559" applyNumberFormat="1" applyFont="1" applyBorder="1"/>
    <xf numFmtId="175" fontId="138" fillId="0" borderId="77" xfId="2559" applyNumberFormat="1" applyFont="1" applyBorder="1" applyAlignment="1">
      <alignment horizontal="right"/>
    </xf>
    <xf numFmtId="175" fontId="138" fillId="0" borderId="31" xfId="2559" applyNumberFormat="1" applyFont="1" applyBorder="1" applyAlignment="1">
      <alignment horizontal="right"/>
    </xf>
    <xf numFmtId="175" fontId="138" fillId="0" borderId="79" xfId="2559" applyNumberFormat="1" applyFont="1" applyBorder="1"/>
    <xf numFmtId="175" fontId="138" fillId="31" borderId="68" xfId="2559" applyNumberFormat="1" applyFont="1" applyFill="1" applyBorder="1"/>
    <xf numFmtId="175" fontId="138" fillId="31" borderId="70" xfId="2559" applyNumberFormat="1" applyFont="1" applyFill="1" applyBorder="1"/>
    <xf numFmtId="3" fontId="138" fillId="0" borderId="73" xfId="2559" applyNumberFormat="1" applyFont="1" applyBorder="1"/>
    <xf numFmtId="3" fontId="138" fillId="0" borderId="31" xfId="2559" applyNumberFormat="1" applyFont="1" applyBorder="1"/>
    <xf numFmtId="0" fontId="138" fillId="0" borderId="35" xfId="2559" applyFont="1" applyBorder="1" applyAlignment="1">
      <alignment horizontal="left" indent="2"/>
    </xf>
    <xf numFmtId="3" fontId="138" fillId="0" borderId="71" xfId="2559" applyNumberFormat="1" applyFont="1" applyBorder="1"/>
    <xf numFmtId="3" fontId="138" fillId="0" borderId="77" xfId="2559" applyNumberFormat="1" applyFont="1" applyBorder="1"/>
    <xf numFmtId="3" fontId="138" fillId="0" borderId="55" xfId="2559" applyNumberFormat="1" applyFont="1" applyBorder="1"/>
    <xf numFmtId="3" fontId="138" fillId="0" borderId="72" xfId="2559" applyNumberFormat="1" applyFont="1" applyBorder="1"/>
    <xf numFmtId="3" fontId="138" fillId="0" borderId="78" xfId="2559" applyNumberFormat="1" applyFont="1" applyBorder="1"/>
    <xf numFmtId="3" fontId="138" fillId="0" borderId="61" xfId="2559" applyNumberFormat="1" applyFont="1" applyBorder="1"/>
    <xf numFmtId="0" fontId="139" fillId="0" borderId="35" xfId="2559" applyFont="1" applyBorder="1"/>
    <xf numFmtId="0" fontId="139" fillId="0" borderId="20" xfId="2559" applyFont="1" applyBorder="1"/>
    <xf numFmtId="3" fontId="139" fillId="0" borderId="20" xfId="2559" applyNumberFormat="1" applyFont="1" applyBorder="1"/>
    <xf numFmtId="3" fontId="139" fillId="0" borderId="37" xfId="2559" applyNumberFormat="1" applyFont="1" applyBorder="1"/>
    <xf numFmtId="0" fontId="139" fillId="0" borderId="42" xfId="2559" applyFont="1" applyBorder="1"/>
    <xf numFmtId="0" fontId="139" fillId="0" borderId="75" xfId="2559" applyFont="1" applyBorder="1" applyAlignment="1">
      <alignment horizontal="center"/>
    </xf>
    <xf numFmtId="0" fontId="142" fillId="0" borderId="22" xfId="2559" applyFont="1" applyBorder="1" applyAlignment="1">
      <alignment horizontal="left" indent="1"/>
    </xf>
    <xf numFmtId="0" fontId="139" fillId="0" borderId="73" xfId="2559" applyFont="1" applyBorder="1"/>
    <xf numFmtId="3" fontId="139" fillId="0" borderId="31" xfId="2559" applyNumberFormat="1" applyFont="1" applyBorder="1"/>
    <xf numFmtId="0" fontId="138" fillId="0" borderId="57" xfId="2559" applyFont="1" applyBorder="1" applyAlignment="1">
      <alignment horizontal="left" indent="2"/>
    </xf>
    <xf numFmtId="3" fontId="141" fillId="0" borderId="51" xfId="2559" applyNumberFormat="1" applyFont="1" applyBorder="1"/>
    <xf numFmtId="3" fontId="141" fillId="0" borderId="71" xfId="2559" applyNumberFormat="1" applyFont="1" applyBorder="1"/>
    <xf numFmtId="3" fontId="141" fillId="0" borderId="77" xfId="2559" applyNumberFormat="1" applyFont="1" applyBorder="1"/>
    <xf numFmtId="3" fontId="141" fillId="0" borderId="55" xfId="2559" applyNumberFormat="1" applyFont="1" applyBorder="1"/>
    <xf numFmtId="9" fontId="138" fillId="0" borderId="23" xfId="2560" applyFont="1" applyFill="1" applyBorder="1" applyAlignment="1">
      <alignment horizontal="right"/>
    </xf>
    <xf numFmtId="9" fontId="138" fillId="0" borderId="72" xfId="2560" applyFont="1" applyFill="1" applyBorder="1" applyAlignment="1">
      <alignment horizontal="right"/>
    </xf>
    <xf numFmtId="9" fontId="138" fillId="0" borderId="78" xfId="2560" applyFont="1" applyFill="1" applyBorder="1" applyAlignment="1">
      <alignment horizontal="right"/>
    </xf>
    <xf numFmtId="9" fontId="138" fillId="0" borderId="68" xfId="2560" applyFont="1" applyFill="1" applyBorder="1" applyAlignment="1">
      <alignment horizontal="right"/>
    </xf>
    <xf numFmtId="9" fontId="138" fillId="0" borderId="74" xfId="2560" applyFont="1" applyFill="1" applyBorder="1" applyAlignment="1">
      <alignment horizontal="right"/>
    </xf>
    <xf numFmtId="9" fontId="138" fillId="0" borderId="79" xfId="2560" applyFont="1" applyFill="1" applyBorder="1" applyAlignment="1">
      <alignment horizontal="right"/>
    </xf>
    <xf numFmtId="9" fontId="138" fillId="0" borderId="70" xfId="2560" applyFont="1" applyFill="1" applyBorder="1" applyAlignment="1">
      <alignment horizontal="right"/>
    </xf>
    <xf numFmtId="0" fontId="133" fillId="31" borderId="0" xfId="0" applyFont="1" applyFill="1" applyAlignment="1">
      <alignment vertical="center"/>
    </xf>
    <xf numFmtId="0" fontId="11" fillId="31" borderId="0" xfId="0" applyFont="1" applyFill="1" applyAlignment="1">
      <alignment vertical="center"/>
    </xf>
    <xf numFmtId="0" fontId="0" fillId="31" borderId="0" xfId="0" applyFill="1" applyAlignment="1">
      <alignment vertical="center"/>
    </xf>
    <xf numFmtId="0" fontId="134" fillId="31" borderId="83" xfId="0" applyFont="1" applyFill="1" applyBorder="1" applyAlignment="1">
      <alignment horizontal="center" vertical="center"/>
    </xf>
    <xf numFmtId="0" fontId="134" fillId="31" borderId="85" xfId="0" applyFont="1" applyFill="1" applyBorder="1" applyAlignment="1">
      <alignment horizontal="center" vertical="center" wrapText="1"/>
    </xf>
    <xf numFmtId="0" fontId="134" fillId="31" borderId="0" xfId="0" applyFont="1" applyFill="1" applyAlignment="1">
      <alignment horizontal="center" vertical="center"/>
    </xf>
    <xf numFmtId="0" fontId="132" fillId="31" borderId="0" xfId="0" applyFont="1" applyFill="1" applyAlignment="1">
      <alignment horizontal="center" vertical="center"/>
    </xf>
    <xf numFmtId="0" fontId="133" fillId="31" borderId="39" xfId="0" applyFont="1" applyFill="1" applyBorder="1" applyAlignment="1">
      <alignment horizontal="left" vertical="center" wrapText="1"/>
    </xf>
    <xf numFmtId="0" fontId="133" fillId="31" borderId="1" xfId="0" applyFont="1" applyFill="1" applyBorder="1" applyAlignment="1">
      <alignment vertical="center" wrapText="1"/>
    </xf>
    <xf numFmtId="0" fontId="134" fillId="31" borderId="85" xfId="0" applyFont="1" applyFill="1" applyBorder="1" applyAlignment="1">
      <alignment horizontal="center" vertical="center"/>
    </xf>
    <xf numFmtId="0" fontId="133" fillId="31" borderId="87" xfId="0" applyFont="1" applyFill="1" applyBorder="1" applyAlignment="1">
      <alignment horizontal="left" vertical="center" wrapText="1"/>
    </xf>
    <xf numFmtId="0" fontId="132" fillId="31" borderId="0" xfId="0" applyFont="1" applyFill="1" applyAlignment="1">
      <alignment vertical="center"/>
    </xf>
    <xf numFmtId="0" fontId="134" fillId="31" borderId="89" xfId="0" applyFont="1" applyFill="1" applyBorder="1" applyAlignment="1">
      <alignment horizontal="center" vertical="center"/>
    </xf>
    <xf numFmtId="0" fontId="132" fillId="31" borderId="87" xfId="0" applyFont="1" applyFill="1" applyBorder="1" applyAlignment="1">
      <alignment vertical="center" wrapText="1"/>
    </xf>
    <xf numFmtId="0" fontId="132" fillId="31" borderId="90" xfId="0" applyFont="1" applyFill="1" applyBorder="1" applyAlignment="1">
      <alignment horizontal="center" vertical="center"/>
    </xf>
    <xf numFmtId="0" fontId="133" fillId="31" borderId="1" xfId="0" applyFont="1" applyFill="1" applyBorder="1" applyAlignment="1">
      <alignment horizontal="left" vertical="center" wrapText="1"/>
    </xf>
    <xf numFmtId="0" fontId="133" fillId="31" borderId="36" xfId="0" applyFont="1" applyFill="1" applyBorder="1" applyAlignment="1">
      <alignment horizontal="left" vertical="center" wrapText="1"/>
    </xf>
    <xf numFmtId="0" fontId="134" fillId="31" borderId="84" xfId="0" applyFont="1" applyFill="1" applyBorder="1" applyAlignment="1">
      <alignment horizontal="center" vertical="center" wrapText="1"/>
    </xf>
    <xf numFmtId="0" fontId="133" fillId="31" borderId="58" xfId="0" applyFont="1" applyFill="1" applyBorder="1" applyAlignment="1">
      <alignment horizontal="left" vertical="center" wrapText="1"/>
    </xf>
    <xf numFmtId="0" fontId="133" fillId="31" borderId="80" xfId="0" applyFont="1" applyFill="1" applyBorder="1" applyAlignment="1">
      <alignment horizontal="left" vertical="center" wrapText="1"/>
    </xf>
    <xf numFmtId="0" fontId="133" fillId="31" borderId="40" xfId="0" applyFont="1" applyFill="1" applyBorder="1" applyAlignment="1">
      <alignment horizontal="left" vertical="center" wrapText="1"/>
    </xf>
    <xf numFmtId="0" fontId="133" fillId="31" borderId="88" xfId="0" applyFont="1" applyFill="1" applyBorder="1" applyAlignment="1">
      <alignment horizontal="left" vertical="center" wrapText="1"/>
    </xf>
    <xf numFmtId="0" fontId="133" fillId="57" borderId="1" xfId="0" applyFont="1" applyFill="1" applyBorder="1" applyAlignment="1">
      <alignment vertical="center" wrapText="1"/>
    </xf>
    <xf numFmtId="0" fontId="133" fillId="57" borderId="58" xfId="0" applyFont="1" applyFill="1" applyBorder="1" applyAlignment="1">
      <alignment vertical="center" wrapText="1"/>
    </xf>
    <xf numFmtId="0" fontId="133" fillId="57" borderId="39" xfId="0" applyFont="1" applyFill="1" applyBorder="1" applyAlignment="1">
      <alignment vertical="center" wrapText="1"/>
    </xf>
    <xf numFmtId="0" fontId="11" fillId="57" borderId="1" xfId="0" applyFont="1" applyFill="1" applyBorder="1" applyAlignment="1">
      <alignment vertical="center" wrapText="1"/>
    </xf>
    <xf numFmtId="0" fontId="156" fillId="31" borderId="0" xfId="0" applyFont="1" applyFill="1" applyAlignment="1">
      <alignment vertical="center"/>
    </xf>
    <xf numFmtId="0" fontId="157" fillId="31" borderId="85" xfId="0" applyFont="1" applyFill="1" applyBorder="1" applyAlignment="1">
      <alignment horizontal="center" vertical="center"/>
    </xf>
    <xf numFmtId="0" fontId="159" fillId="0" borderId="1" xfId="0" applyFont="1" applyBorder="1" applyAlignment="1">
      <alignment vertical="center" wrapText="1"/>
    </xf>
    <xf numFmtId="0" fontId="159" fillId="57" borderId="1" xfId="0" applyFont="1" applyFill="1" applyBorder="1" applyAlignment="1">
      <alignment vertical="center" wrapText="1"/>
    </xf>
    <xf numFmtId="0" fontId="160" fillId="57" borderId="58" xfId="0" applyFont="1" applyFill="1" applyBorder="1" applyAlignment="1">
      <alignment vertical="center" wrapText="1"/>
    </xf>
    <xf numFmtId="0" fontId="159" fillId="57" borderId="58" xfId="0" applyFont="1" applyFill="1" applyBorder="1" applyAlignment="1">
      <alignment vertical="center" wrapText="1"/>
    </xf>
    <xf numFmtId="0" fontId="161" fillId="0" borderId="1" xfId="0" applyFont="1" applyBorder="1" applyAlignment="1">
      <alignment vertical="center" wrapText="1"/>
    </xf>
    <xf numFmtId="0" fontId="161" fillId="57" borderId="1" xfId="0" applyFont="1" applyFill="1" applyBorder="1" applyAlignment="1">
      <alignment vertical="center" wrapText="1"/>
    </xf>
    <xf numFmtId="0" fontId="161" fillId="57" borderId="39" xfId="0" applyFont="1" applyFill="1" applyBorder="1" applyAlignment="1">
      <alignment vertical="center" wrapText="1"/>
    </xf>
    <xf numFmtId="0" fontId="161" fillId="57" borderId="58" xfId="0" applyFont="1" applyFill="1" applyBorder="1" applyAlignment="1">
      <alignment vertical="center" wrapText="1"/>
    </xf>
    <xf numFmtId="1" fontId="0" fillId="0" borderId="0" xfId="0" applyNumberFormat="1"/>
    <xf numFmtId="0" fontId="155" fillId="0" borderId="0" xfId="0" applyFont="1" applyAlignment="1" applyProtection="1">
      <alignment vertical="center"/>
      <protection locked="0"/>
    </xf>
    <xf numFmtId="0" fontId="164" fillId="0" borderId="0" xfId="0" applyFont="1" applyAlignment="1" applyProtection="1">
      <alignment vertical="center"/>
      <protection hidden="1"/>
    </xf>
    <xf numFmtId="14" fontId="149" fillId="59" borderId="93" xfId="0" applyNumberFormat="1" applyFont="1" applyFill="1" applyBorder="1" applyAlignment="1" applyProtection="1">
      <alignment horizontal="center" vertical="top" wrapText="1"/>
      <protection locked="0"/>
    </xf>
    <xf numFmtId="0" fontId="155" fillId="0" borderId="0" xfId="0" applyFont="1" applyAlignment="1" applyProtection="1">
      <alignment vertical="center"/>
      <protection hidden="1"/>
    </xf>
    <xf numFmtId="0" fontId="167" fillId="0" borderId="0" xfId="0" applyFont="1" applyAlignment="1" applyProtection="1">
      <alignment horizontal="center" vertical="center"/>
      <protection hidden="1"/>
    </xf>
    <xf numFmtId="0" fontId="155" fillId="0" borderId="0" xfId="0" applyFont="1" applyAlignment="1" applyProtection="1">
      <alignment horizontal="center" vertical="center"/>
      <protection hidden="1"/>
    </xf>
    <xf numFmtId="0" fontId="168" fillId="0" borderId="0" xfId="0" applyFont="1" applyAlignment="1" applyProtection="1">
      <alignment horizontal="center" vertical="center"/>
      <protection hidden="1"/>
    </xf>
    <xf numFmtId="0" fontId="170" fillId="0" borderId="0" xfId="0" applyFont="1" applyAlignment="1" applyProtection="1">
      <alignment horizontal="center" vertical="center"/>
      <protection hidden="1"/>
    </xf>
    <xf numFmtId="0" fontId="25" fillId="0" borderId="0" xfId="0" applyFont="1" applyAlignment="1" applyProtection="1">
      <alignment horizontal="justify" vertical="center"/>
      <protection hidden="1"/>
    </xf>
    <xf numFmtId="14" fontId="155" fillId="58" borderId="0" xfId="0" applyNumberFormat="1" applyFont="1" applyFill="1" applyAlignment="1" applyProtection="1">
      <alignment horizontal="center" vertical="center"/>
      <protection locked="0"/>
    </xf>
    <xf numFmtId="14" fontId="164" fillId="0" borderId="0" xfId="0" applyNumberFormat="1" applyFont="1" applyAlignment="1" applyProtection="1">
      <alignment vertical="center"/>
      <protection hidden="1"/>
    </xf>
    <xf numFmtId="14" fontId="155" fillId="0" borderId="0" xfId="0" applyNumberFormat="1" applyFont="1" applyAlignment="1" applyProtection="1">
      <alignment vertical="center"/>
      <protection hidden="1"/>
    </xf>
    <xf numFmtId="0" fontId="25" fillId="0" borderId="0" xfId="0" applyFont="1" applyAlignment="1" applyProtection="1">
      <alignment vertical="center"/>
      <protection hidden="1"/>
    </xf>
    <xf numFmtId="0" fontId="25" fillId="0" borderId="1" xfId="0" applyFont="1" applyBorder="1" applyAlignment="1" applyProtection="1">
      <alignment horizontal="center" vertical="center" wrapText="1"/>
      <protection locked="0"/>
    </xf>
    <xf numFmtId="14" fontId="25" fillId="0" borderId="1" xfId="0" applyNumberFormat="1" applyFont="1" applyBorder="1" applyAlignment="1" applyProtection="1">
      <alignment horizontal="center" vertical="center" wrapText="1"/>
      <protection locked="0"/>
    </xf>
    <xf numFmtId="0" fontId="25" fillId="0" borderId="1" xfId="0" applyFont="1" applyBorder="1" applyAlignment="1" applyProtection="1">
      <alignment horizontal="center" vertical="center"/>
      <protection locked="0"/>
    </xf>
    <xf numFmtId="0" fontId="173" fillId="0" borderId="1" xfId="0" applyFont="1" applyBorder="1" applyAlignment="1" applyProtection="1">
      <alignment horizontal="left" vertical="center" wrapText="1"/>
      <protection locked="0"/>
    </xf>
    <xf numFmtId="0" fontId="40" fillId="0" borderId="1" xfId="0" applyFont="1" applyBorder="1" applyAlignment="1" applyProtection="1">
      <alignment horizontal="left" vertical="center" wrapText="1"/>
      <protection locked="0"/>
    </xf>
    <xf numFmtId="0" fontId="173" fillId="0" borderId="1" xfId="0" applyFont="1" applyBorder="1" applyAlignment="1" applyProtection="1">
      <alignment horizontal="center" vertical="center" wrapText="1"/>
      <protection locked="0"/>
    </xf>
    <xf numFmtId="0" fontId="173" fillId="0" borderId="0" xfId="0" applyFont="1" applyAlignment="1" applyProtection="1">
      <alignment vertical="center"/>
      <protection hidden="1"/>
    </xf>
    <xf numFmtId="14" fontId="173" fillId="0" borderId="1" xfId="0" applyNumberFormat="1" applyFont="1" applyBorder="1" applyAlignment="1" applyProtection="1">
      <alignment horizontal="center" vertical="center" wrapText="1"/>
      <protection locked="0"/>
    </xf>
    <xf numFmtId="164" fontId="174" fillId="0" borderId="1" xfId="2567" applyFont="1" applyBorder="1" applyAlignment="1" applyProtection="1">
      <alignment horizontal="right" vertical="center" wrapText="1"/>
      <protection hidden="1"/>
    </xf>
    <xf numFmtId="0" fontId="175" fillId="0" borderId="0" xfId="2568" applyFont="1" applyAlignment="1" applyProtection="1">
      <alignment horizontal="justify" vertical="center"/>
      <protection hidden="1"/>
    </xf>
    <xf numFmtId="0" fontId="155" fillId="0" borderId="0" xfId="0" applyFont="1" applyAlignment="1" applyProtection="1">
      <alignment horizontal="left" vertical="center"/>
      <protection hidden="1"/>
    </xf>
    <xf numFmtId="0" fontId="176" fillId="0" borderId="0" xfId="0" applyFont="1" applyAlignment="1" applyProtection="1">
      <alignment vertical="center"/>
      <protection hidden="1"/>
    </xf>
    <xf numFmtId="0" fontId="176" fillId="0" borderId="0" xfId="0" applyFont="1" applyAlignment="1" applyProtection="1">
      <alignment horizontal="center" vertical="center"/>
      <protection hidden="1"/>
    </xf>
    <xf numFmtId="0" fontId="177" fillId="0" borderId="0" xfId="2569" applyFont="1"/>
    <xf numFmtId="0" fontId="178" fillId="0" borderId="0" xfId="2569" applyFont="1"/>
    <xf numFmtId="3" fontId="177" fillId="0" borderId="1" xfId="2571" applyNumberFormat="1" applyFont="1" applyBorder="1" applyAlignment="1" applyProtection="1">
      <alignment horizontal="left" vertical="center"/>
      <protection locked="0"/>
    </xf>
    <xf numFmtId="3" fontId="177" fillId="0" borderId="1" xfId="2571" applyNumberFormat="1" applyFont="1" applyBorder="1" applyAlignment="1" applyProtection="1">
      <alignment horizontal="left" vertical="center" wrapText="1"/>
      <protection locked="0"/>
    </xf>
    <xf numFmtId="3" fontId="177" fillId="0" borderId="1" xfId="2571" applyNumberFormat="1" applyFont="1" applyBorder="1" applyAlignment="1" applyProtection="1">
      <alignment vertical="center" wrapText="1"/>
      <protection locked="0"/>
    </xf>
    <xf numFmtId="3" fontId="178" fillId="0" borderId="1" xfId="2571" applyNumberFormat="1" applyFont="1" applyBorder="1" applyAlignment="1" applyProtection="1">
      <alignment horizontal="center" vertical="center" wrapText="1"/>
      <protection locked="0"/>
    </xf>
    <xf numFmtId="0" fontId="178" fillId="0" borderId="1" xfId="2572" applyFont="1" applyBorder="1" applyAlignment="1">
      <alignment vertical="top" wrapText="1" indent="1"/>
    </xf>
    <xf numFmtId="207" fontId="178" fillId="0" borderId="1" xfId="2572" applyNumberFormat="1" applyFont="1" applyBorder="1" applyAlignment="1">
      <alignment vertical="top" wrapText="1" indent="1"/>
    </xf>
    <xf numFmtId="3" fontId="178" fillId="0" borderId="1" xfId="2572" applyNumberFormat="1" applyFont="1" applyBorder="1" applyAlignment="1">
      <alignment vertical="top" wrapText="1"/>
    </xf>
    <xf numFmtId="0" fontId="178" fillId="0" borderId="1" xfId="2572" applyFont="1" applyBorder="1" applyAlignment="1">
      <alignment vertical="top" wrapText="1"/>
    </xf>
    <xf numFmtId="0" fontId="177" fillId="0" borderId="1" xfId="2572" applyFont="1" applyBorder="1" applyAlignment="1">
      <alignment vertical="top" wrapText="1" indent="1"/>
    </xf>
    <xf numFmtId="207" fontId="177" fillId="0" borderId="1" xfId="2572" applyNumberFormat="1" applyFont="1" applyBorder="1" applyAlignment="1">
      <alignment vertical="top" wrapText="1" indent="1"/>
    </xf>
    <xf numFmtId="0" fontId="177" fillId="0" borderId="1" xfId="2572" applyFont="1" applyBorder="1" applyAlignment="1">
      <alignment vertical="top" wrapText="1"/>
    </xf>
    <xf numFmtId="0" fontId="178" fillId="0" borderId="1" xfId="2572" applyFont="1" applyBorder="1" applyAlignment="1">
      <alignment horizontal="left" vertical="center" wrapText="1"/>
    </xf>
    <xf numFmtId="0" fontId="178" fillId="0" borderId="1" xfId="2572" applyFont="1" applyBorder="1" applyAlignment="1">
      <alignment horizontal="center" vertical="center" wrapText="1"/>
    </xf>
    <xf numFmtId="0" fontId="178" fillId="0" borderId="1" xfId="2572" applyFont="1" applyBorder="1" applyAlignment="1">
      <alignment horizontal="left" vertical="top" wrapText="1" indent="1"/>
    </xf>
    <xf numFmtId="0" fontId="39" fillId="0" borderId="0" xfId="2569"/>
    <xf numFmtId="207" fontId="177" fillId="0" borderId="1" xfId="2571" applyNumberFormat="1" applyFont="1" applyBorder="1" applyAlignment="1" applyProtection="1">
      <alignment horizontal="left" vertical="center" wrapText="1"/>
      <protection locked="0"/>
    </xf>
    <xf numFmtId="0" fontId="151" fillId="0" borderId="0" xfId="2569" applyFont="1"/>
    <xf numFmtId="0" fontId="149" fillId="0" borderId="0" xfId="2569" applyFont="1"/>
    <xf numFmtId="3" fontId="177" fillId="0" borderId="1" xfId="2571" applyNumberFormat="1" applyFont="1" applyBorder="1" applyAlignment="1" applyProtection="1">
      <alignment horizontal="right" vertical="center" wrapText="1"/>
      <protection locked="0"/>
    </xf>
    <xf numFmtId="0" fontId="180" fillId="0" borderId="0" xfId="2569" applyFont="1"/>
    <xf numFmtId="3" fontId="178" fillId="0" borderId="1" xfId="2571" applyNumberFormat="1" applyFont="1" applyBorder="1" applyAlignment="1" applyProtection="1">
      <alignment horizontal="right" vertical="center" wrapText="1"/>
      <protection locked="0"/>
    </xf>
    <xf numFmtId="0" fontId="178" fillId="0" borderId="1" xfId="2573" applyNumberFormat="1" applyFont="1" applyFill="1" applyBorder="1" applyAlignment="1" applyProtection="1">
      <alignment horizontal="left" vertical="center" wrapText="1"/>
      <protection locked="0"/>
    </xf>
    <xf numFmtId="3" fontId="178" fillId="0" borderId="0" xfId="2571" applyNumberFormat="1" applyFont="1" applyAlignment="1" applyProtection="1">
      <alignment horizontal="right" vertical="center" wrapText="1"/>
      <protection locked="0"/>
    </xf>
    <xf numFmtId="0" fontId="177" fillId="0" borderId="0" xfId="2569" applyFont="1" applyAlignment="1">
      <alignment wrapText="1"/>
    </xf>
    <xf numFmtId="0" fontId="177" fillId="0" borderId="1" xfId="2571" applyFont="1" applyBorder="1" applyAlignment="1" applyProtection="1">
      <alignment horizontal="left" vertical="center"/>
      <protection locked="0"/>
    </xf>
    <xf numFmtId="0" fontId="177" fillId="0" borderId="1" xfId="2571" applyFont="1" applyBorder="1" applyProtection="1">
      <protection locked="0"/>
    </xf>
    <xf numFmtId="0" fontId="177" fillId="0" borderId="1" xfId="2571" applyFont="1" applyBorder="1" applyAlignment="1" applyProtection="1">
      <alignment horizontal="left" vertical="center" wrapText="1"/>
      <protection locked="0"/>
    </xf>
    <xf numFmtId="208" fontId="151" fillId="0" borderId="1" xfId="2574" applyNumberFormat="1" applyFont="1" applyBorder="1" applyAlignment="1">
      <alignment horizontal="right" vertical="center"/>
    </xf>
    <xf numFmtId="0" fontId="177" fillId="0" borderId="0" xfId="2571" applyFont="1" applyProtection="1">
      <protection locked="0"/>
    </xf>
    <xf numFmtId="0" fontId="178" fillId="0" borderId="1" xfId="2571" applyFont="1" applyBorder="1" applyAlignment="1" applyProtection="1">
      <alignment horizontal="center" vertical="center"/>
      <protection locked="0"/>
    </xf>
    <xf numFmtId="0" fontId="178" fillId="0" borderId="1" xfId="2573" applyFont="1" applyFill="1" applyBorder="1" applyAlignment="1" applyProtection="1">
      <alignment horizontal="left" vertical="center" wrapText="1"/>
      <protection locked="0"/>
    </xf>
    <xf numFmtId="49" fontId="178" fillId="0" borderId="1" xfId="2573" applyNumberFormat="1" applyFont="1" applyFill="1" applyBorder="1" applyAlignment="1" applyProtection="1">
      <alignment horizontal="left" vertical="center" wrapText="1"/>
      <protection locked="0"/>
    </xf>
    <xf numFmtId="208" fontId="149" fillId="0" borderId="1" xfId="2574" applyNumberFormat="1" applyFont="1" applyBorder="1" applyAlignment="1">
      <alignment horizontal="right" vertical="center"/>
    </xf>
    <xf numFmtId="207" fontId="178" fillId="0" borderId="1" xfId="2573" applyNumberFormat="1" applyFont="1" applyFill="1" applyBorder="1" applyAlignment="1" applyProtection="1">
      <alignment horizontal="left" vertical="center" wrapText="1"/>
      <protection locked="0"/>
    </xf>
    <xf numFmtId="0" fontId="178" fillId="0" borderId="0" xfId="2571" applyFont="1" applyAlignment="1" applyProtection="1">
      <alignment vertical="center"/>
      <protection locked="0"/>
    </xf>
    <xf numFmtId="0" fontId="149" fillId="0" borderId="1" xfId="2569" applyFont="1" applyBorder="1" applyAlignment="1">
      <alignment vertical="center" wrapText="1"/>
    </xf>
    <xf numFmtId="49" fontId="178" fillId="0" borderId="1" xfId="2573" applyNumberFormat="1" applyFont="1" applyFill="1" applyBorder="1" applyAlignment="1" applyProtection="1">
      <alignment horizontal="center" vertical="center" wrapText="1"/>
      <protection locked="0"/>
    </xf>
    <xf numFmtId="0" fontId="149" fillId="0" borderId="0" xfId="2569" applyFont="1" applyAlignment="1">
      <alignment vertical="center" wrapText="1"/>
    </xf>
    <xf numFmtId="0" fontId="177" fillId="0" borderId="1" xfId="2575" applyFont="1" applyBorder="1" applyAlignment="1">
      <alignment horizontal="center" vertical="top" wrapText="1"/>
    </xf>
    <xf numFmtId="9" fontId="178" fillId="0" borderId="1" xfId="2576" applyFont="1" applyFill="1" applyBorder="1" applyAlignment="1" applyProtection="1">
      <alignment horizontal="center" vertical="center" wrapText="1"/>
      <protection locked="0"/>
    </xf>
    <xf numFmtId="49" fontId="178" fillId="0" borderId="0" xfId="2573" applyNumberFormat="1" applyFont="1" applyFill="1" applyBorder="1" applyAlignment="1" applyProtection="1">
      <alignment horizontal="left" vertical="center" wrapText="1"/>
      <protection locked="0"/>
    </xf>
    <xf numFmtId="0" fontId="149" fillId="0" borderId="1" xfId="2569" applyFont="1" applyBorder="1"/>
    <xf numFmtId="9" fontId="149" fillId="0" borderId="1" xfId="2576" applyFont="1" applyBorder="1"/>
    <xf numFmtId="0" fontId="151" fillId="0" borderId="1" xfId="2569" applyFont="1" applyBorder="1"/>
    <xf numFmtId="9" fontId="151" fillId="0" borderId="1" xfId="2576" applyFont="1" applyBorder="1"/>
    <xf numFmtId="0" fontId="151" fillId="0" borderId="0" xfId="2569" applyFont="1" applyAlignment="1">
      <alignment horizontal="left" vertical="center"/>
    </xf>
    <xf numFmtId="0" fontId="133" fillId="57" borderId="52" xfId="0" applyFont="1" applyFill="1" applyBorder="1" applyAlignment="1">
      <alignment vertical="center" wrapText="1"/>
    </xf>
    <xf numFmtId="0" fontId="133" fillId="31" borderId="52" xfId="0" applyFont="1" applyFill="1" applyBorder="1" applyAlignment="1">
      <alignment horizontal="left" vertical="center" wrapText="1"/>
    </xf>
    <xf numFmtId="0" fontId="133" fillId="31" borderId="95" xfId="0" applyFont="1" applyFill="1" applyBorder="1" applyAlignment="1">
      <alignment horizontal="left" vertical="center" wrapText="1"/>
    </xf>
    <xf numFmtId="0" fontId="158" fillId="57" borderId="96" xfId="0" applyFont="1" applyFill="1" applyBorder="1" applyAlignment="1">
      <alignment vertical="center" wrapText="1"/>
    </xf>
    <xf numFmtId="0" fontId="132" fillId="31" borderId="97" xfId="0" applyFont="1" applyFill="1" applyBorder="1" applyAlignment="1">
      <alignment horizontal="center" vertical="center"/>
    </xf>
    <xf numFmtId="0" fontId="151" fillId="0" borderId="1" xfId="2569" applyFont="1" applyBorder="1" applyAlignment="1">
      <alignment horizontal="left" vertical="center"/>
    </xf>
    <xf numFmtId="0" fontId="174" fillId="0" borderId="0" xfId="0" applyFont="1" applyAlignment="1">
      <alignment vertical="center"/>
    </xf>
    <xf numFmtId="0" fontId="51" fillId="0" borderId="0" xfId="0" applyFont="1"/>
    <xf numFmtId="0" fontId="149" fillId="0" borderId="0" xfId="0" applyFont="1" applyAlignment="1">
      <alignment vertical="center"/>
    </xf>
    <xf numFmtId="0" fontId="149" fillId="0" borderId="0" xfId="0" applyFont="1"/>
    <xf numFmtId="0" fontId="50" fillId="0" borderId="0" xfId="0" applyFont="1"/>
    <xf numFmtId="0" fontId="149" fillId="0" borderId="0" xfId="0" applyFont="1" applyAlignment="1">
      <alignment horizontal="left" wrapText="1"/>
    </xf>
    <xf numFmtId="4" fontId="51" fillId="0" borderId="0" xfId="0" applyNumberFormat="1" applyFont="1"/>
    <xf numFmtId="0" fontId="186" fillId="0" borderId="0" xfId="0" applyFont="1" applyAlignment="1">
      <alignment horizontal="center" vertical="center" wrapText="1"/>
    </xf>
    <xf numFmtId="0" fontId="149" fillId="0" borderId="0" xfId="0" applyFont="1" applyAlignment="1">
      <alignment horizontal="center" vertical="top" wrapText="1"/>
    </xf>
    <xf numFmtId="0" fontId="186" fillId="0" borderId="0" xfId="0" applyFont="1" applyAlignment="1">
      <alignment horizontal="right" vertical="center" wrapText="1"/>
    </xf>
    <xf numFmtId="0" fontId="149" fillId="0" borderId="0" xfId="0" applyFont="1" applyAlignment="1">
      <alignment vertical="center" wrapText="1"/>
    </xf>
    <xf numFmtId="0" fontId="25" fillId="0" borderId="0" xfId="0" applyFont="1" applyAlignment="1">
      <alignment vertical="center"/>
    </xf>
    <xf numFmtId="0" fontId="190" fillId="0" borderId="23" xfId="0" applyFont="1" applyBorder="1" applyAlignment="1" applyProtection="1">
      <alignment horizontal="right" vertical="center"/>
      <protection locked="0"/>
    </xf>
    <xf numFmtId="0" fontId="151" fillId="0" borderId="1" xfId="2569" applyFont="1" applyBorder="1" applyAlignment="1">
      <alignment vertical="center" wrapText="1"/>
    </xf>
    <xf numFmtId="0" fontId="191" fillId="61" borderId="1" xfId="0" applyFont="1" applyFill="1" applyBorder="1" applyAlignment="1">
      <alignment horizontal="center" vertical="center" wrapText="1"/>
    </xf>
    <xf numFmtId="0" fontId="192" fillId="61" borderId="1" xfId="0" applyFont="1" applyFill="1" applyBorder="1" applyAlignment="1">
      <alignment horizontal="center" vertical="center" wrapText="1"/>
    </xf>
    <xf numFmtId="0" fontId="149" fillId="0" borderId="0" xfId="0" applyFont="1" applyAlignment="1">
      <alignment horizontal="center" vertical="center"/>
    </xf>
    <xf numFmtId="0" fontId="149" fillId="0" borderId="1" xfId="0" applyFont="1" applyBorder="1" applyAlignment="1">
      <alignment wrapText="1"/>
    </xf>
    <xf numFmtId="0" fontId="149" fillId="0" borderId="1" xfId="0" applyFont="1" applyBorder="1"/>
    <xf numFmtId="4" fontId="149" fillId="0" borderId="1" xfId="0" applyNumberFormat="1" applyFont="1" applyBorder="1"/>
    <xf numFmtId="0" fontId="150" fillId="0" borderId="1" xfId="0" applyFont="1" applyBorder="1" applyAlignment="1">
      <alignment horizontal="right" vertical="center"/>
    </xf>
    <xf numFmtId="4" fontId="149" fillId="0" borderId="92" xfId="0" applyNumberFormat="1" applyFont="1" applyBorder="1"/>
    <xf numFmtId="4" fontId="149" fillId="0" borderId="0" xfId="0" applyNumberFormat="1" applyFont="1"/>
    <xf numFmtId="174" fontId="149" fillId="0" borderId="1" xfId="2558" applyNumberFormat="1" applyFont="1" applyBorder="1"/>
    <xf numFmtId="0" fontId="150" fillId="0" borderId="52" xfId="0" applyFont="1" applyBorder="1" applyAlignment="1">
      <alignment horizontal="right" vertical="center"/>
    </xf>
    <xf numFmtId="0" fontId="149" fillId="0" borderId="1" xfId="0" applyFont="1" applyBorder="1" applyAlignment="1">
      <alignment horizontal="right" vertical="center" wrapText="1"/>
    </xf>
    <xf numFmtId="0" fontId="151" fillId="0" borderId="0" xfId="0" applyFont="1" applyAlignment="1">
      <alignment wrapText="1"/>
    </xf>
    <xf numFmtId="0" fontId="151" fillId="0" borderId="0" xfId="0" applyFont="1"/>
    <xf numFmtId="209" fontId="151" fillId="0" borderId="0" xfId="0" applyNumberFormat="1" applyFont="1"/>
    <xf numFmtId="174" fontId="151" fillId="0" borderId="0" xfId="0" applyNumberFormat="1" applyFont="1"/>
    <xf numFmtId="0" fontId="149" fillId="0" borderId="0" xfId="0" applyFont="1" applyAlignment="1">
      <alignment wrapText="1"/>
    </xf>
    <xf numFmtId="174" fontId="149" fillId="0" borderId="1" xfId="2558" applyNumberFormat="1" applyFont="1" applyFill="1" applyBorder="1"/>
    <xf numFmtId="0" fontId="149" fillId="0" borderId="0" xfId="0" applyFont="1" applyAlignment="1">
      <alignment horizontal="right" vertical="center" wrapText="1"/>
    </xf>
    <xf numFmtId="174" fontId="149" fillId="0" borderId="0" xfId="2558" applyNumberFormat="1" applyFont="1" applyBorder="1"/>
    <xf numFmtId="0" fontId="189" fillId="0" borderId="23" xfId="0" applyFont="1" applyBorder="1" applyAlignment="1" applyProtection="1">
      <alignment vertical="center"/>
      <protection locked="0"/>
    </xf>
    <xf numFmtId="0" fontId="193" fillId="0" borderId="1" xfId="0" applyFont="1" applyBorder="1" applyAlignment="1">
      <alignment wrapText="1"/>
    </xf>
    <xf numFmtId="9" fontId="151" fillId="0" borderId="1" xfId="2558" applyFont="1" applyBorder="1" applyAlignment="1">
      <alignment horizontal="center"/>
    </xf>
    <xf numFmtId="0" fontId="191" fillId="60" borderId="1" xfId="2571" applyFont="1" applyFill="1" applyBorder="1" applyAlignment="1" applyProtection="1">
      <alignment horizontal="center" vertical="center" wrapText="1"/>
      <protection hidden="1"/>
    </xf>
    <xf numFmtId="0" fontId="177" fillId="0" borderId="0" xfId="2571" applyFont="1" applyAlignment="1" applyProtection="1">
      <alignment vertical="center"/>
      <protection locked="0"/>
    </xf>
    <xf numFmtId="0" fontId="191" fillId="60" borderId="52" xfId="2571" applyFont="1" applyFill="1" applyBorder="1" applyAlignment="1" applyProtection="1">
      <alignment horizontal="center" vertical="center" wrapText="1"/>
      <protection hidden="1"/>
    </xf>
    <xf numFmtId="0" fontId="194" fillId="0" borderId="0" xfId="0" applyFont="1" applyAlignment="1" applyProtection="1">
      <alignment vertical="center"/>
      <protection hidden="1"/>
    </xf>
    <xf numFmtId="14" fontId="25" fillId="0" borderId="0" xfId="0" applyNumberFormat="1" applyFont="1" applyAlignment="1" applyProtection="1">
      <alignment vertical="center"/>
      <protection locked="0"/>
    </xf>
    <xf numFmtId="0" fontId="25" fillId="0" borderId="0" xfId="0" applyFont="1" applyAlignment="1" applyProtection="1">
      <alignment vertical="center"/>
      <protection locked="0"/>
    </xf>
    <xf numFmtId="4" fontId="25" fillId="0" borderId="0" xfId="0" applyNumberFormat="1" applyFont="1" applyAlignment="1" applyProtection="1">
      <alignment vertical="center"/>
      <protection locked="0"/>
    </xf>
    <xf numFmtId="0" fontId="190" fillId="0" borderId="23" xfId="0" applyFont="1" applyBorder="1" applyAlignment="1" applyProtection="1">
      <alignment vertical="center"/>
      <protection locked="0"/>
    </xf>
    <xf numFmtId="0" fontId="25" fillId="0" borderId="0" xfId="0" applyFont="1" applyAlignment="1" applyProtection="1">
      <alignment horizontal="center" vertical="center" wrapText="1"/>
      <protection locked="0"/>
    </xf>
    <xf numFmtId="0" fontId="25" fillId="0" borderId="1" xfId="0" applyFont="1" applyBorder="1" applyAlignment="1" applyProtection="1">
      <alignment horizontal="center" vertical="top" wrapText="1"/>
      <protection locked="0"/>
    </xf>
    <xf numFmtId="0" fontId="25" fillId="0" borderId="1" xfId="0" applyFont="1" applyBorder="1" applyAlignment="1" applyProtection="1">
      <alignment vertical="center" wrapText="1"/>
      <protection locked="0"/>
    </xf>
    <xf numFmtId="3" fontId="25" fillId="0" borderId="1" xfId="0" applyNumberFormat="1" applyFont="1" applyBorder="1" applyAlignment="1" applyProtection="1">
      <alignment vertical="center" wrapText="1"/>
      <protection locked="0"/>
    </xf>
    <xf numFmtId="14" fontId="25" fillId="0" borderId="1" xfId="0" applyNumberFormat="1" applyFont="1" applyBorder="1" applyAlignment="1" applyProtection="1">
      <alignment vertical="center" wrapText="1"/>
      <protection locked="0"/>
    </xf>
    <xf numFmtId="0" fontId="25" fillId="0" borderId="0" xfId="0" applyFont="1" applyAlignment="1" applyProtection="1">
      <alignment vertical="center" wrapText="1"/>
      <protection locked="0"/>
    </xf>
    <xf numFmtId="0" fontId="25" fillId="0" borderId="1" xfId="0" applyFont="1" applyBorder="1" applyAlignment="1" applyProtection="1">
      <alignment vertical="center"/>
      <protection locked="0"/>
    </xf>
    <xf numFmtId="3" fontId="25" fillId="0" borderId="1" xfId="0" applyNumberFormat="1" applyFont="1" applyBorder="1" applyAlignment="1" applyProtection="1">
      <alignment vertical="center"/>
      <protection locked="0"/>
    </xf>
    <xf numFmtId="14" fontId="25" fillId="0" borderId="1" xfId="0" applyNumberFormat="1" applyFont="1" applyBorder="1" applyAlignment="1" applyProtection="1">
      <alignment vertical="center"/>
      <protection locked="0"/>
    </xf>
    <xf numFmtId="0" fontId="25" fillId="0" borderId="0" xfId="0" applyFont="1"/>
    <xf numFmtId="0" fontId="174" fillId="0" borderId="0" xfId="2569" applyFont="1"/>
    <xf numFmtId="0" fontId="25" fillId="0" borderId="0" xfId="2569" applyFont="1"/>
    <xf numFmtId="0" fontId="149" fillId="0" borderId="1" xfId="0" applyFont="1" applyBorder="1" applyAlignment="1">
      <alignment horizontal="left" vertical="center" wrapText="1" indent="2"/>
    </xf>
    <xf numFmtId="0" fontId="150" fillId="0" borderId="1" xfId="0" applyFont="1" applyBorder="1" applyAlignment="1">
      <alignment vertical="center" wrapText="1"/>
    </xf>
    <xf numFmtId="0" fontId="149" fillId="0" borderId="1" xfId="0" applyFont="1" applyBorder="1" applyAlignment="1">
      <alignment vertical="center" wrapText="1"/>
    </xf>
    <xf numFmtId="0" fontId="149" fillId="0" borderId="1" xfId="0" applyFont="1" applyBorder="1" applyAlignment="1">
      <alignment horizontal="center" vertical="center" wrapText="1"/>
    </xf>
    <xf numFmtId="4" fontId="150" fillId="0" borderId="1" xfId="0" applyNumberFormat="1" applyFont="1" applyBorder="1" applyAlignment="1">
      <alignment horizontal="center" vertical="center" wrapText="1"/>
    </xf>
    <xf numFmtId="4" fontId="187" fillId="0" borderId="1" xfId="0" applyNumberFormat="1" applyFont="1" applyBorder="1" applyAlignment="1">
      <alignment horizontal="center" vertical="center" wrapText="1"/>
    </xf>
    <xf numFmtId="14" fontId="184" fillId="0" borderId="1" xfId="0" applyNumberFormat="1" applyFont="1" applyBorder="1" applyAlignment="1">
      <alignment horizontal="center" vertical="center" wrapText="1"/>
    </xf>
    <xf numFmtId="4" fontId="185" fillId="0" borderId="1" xfId="0" applyNumberFormat="1" applyFont="1" applyBorder="1" applyAlignment="1">
      <alignment horizontal="center" vertical="center" wrapText="1"/>
    </xf>
    <xf numFmtId="0" fontId="178" fillId="0" borderId="1" xfId="0" applyFont="1" applyBorder="1" applyAlignment="1">
      <alignment vertical="center" wrapText="1"/>
    </xf>
    <xf numFmtId="0" fontId="151" fillId="0" borderId="1" xfId="0" applyFont="1" applyBorder="1" applyAlignment="1">
      <alignment vertical="center" wrapText="1"/>
    </xf>
    <xf numFmtId="4" fontId="165" fillId="0" borderId="1" xfId="0" applyNumberFormat="1" applyFont="1" applyBorder="1" applyAlignment="1">
      <alignment horizontal="center" vertical="center" wrapText="1"/>
    </xf>
    <xf numFmtId="4" fontId="188" fillId="0" borderId="1" xfId="0" applyNumberFormat="1" applyFont="1" applyBorder="1" applyAlignment="1">
      <alignment horizontal="center" vertical="center" wrapText="1"/>
    </xf>
    <xf numFmtId="0" fontId="151" fillId="0" borderId="1" xfId="0" applyFont="1" applyBorder="1" applyAlignment="1">
      <alignment horizontal="center" vertical="center" wrapText="1"/>
    </xf>
    <xf numFmtId="49" fontId="0" fillId="0" borderId="0" xfId="0" applyNumberFormat="1"/>
    <xf numFmtId="0" fontId="196" fillId="0" borderId="0" xfId="0" applyFont="1"/>
    <xf numFmtId="0" fontId="0" fillId="0" borderId="0" xfId="0" applyAlignment="1">
      <alignment wrapText="1"/>
    </xf>
    <xf numFmtId="49" fontId="0" fillId="0" borderId="0" xfId="0" applyNumberFormat="1" applyAlignment="1">
      <alignment wrapText="1"/>
    </xf>
    <xf numFmtId="0" fontId="25" fillId="0" borderId="1" xfId="0" applyFont="1" applyBorder="1" applyAlignment="1" applyProtection="1">
      <alignment horizontal="center" vertical="center" wrapText="1"/>
      <protection hidden="1"/>
    </xf>
    <xf numFmtId="0" fontId="155" fillId="0" borderId="0" xfId="0" applyFont="1" applyAlignment="1" applyProtection="1">
      <alignment horizontal="right" vertical="center"/>
      <protection hidden="1"/>
    </xf>
    <xf numFmtId="0" fontId="155" fillId="0" borderId="0" xfId="0" applyFont="1" applyAlignment="1" applyProtection="1">
      <alignment vertical="center" wrapText="1"/>
      <protection locked="0"/>
    </xf>
    <xf numFmtId="4" fontId="25" fillId="0" borderId="1" xfId="0" applyNumberFormat="1" applyFont="1" applyBorder="1" applyAlignment="1" applyProtection="1">
      <alignment horizontal="center" vertical="center" wrapText="1"/>
      <protection hidden="1"/>
    </xf>
    <xf numFmtId="0" fontId="173" fillId="0" borderId="0" xfId="0" applyFont="1" applyAlignment="1" applyProtection="1">
      <alignment vertical="center"/>
      <protection locked="0"/>
    </xf>
    <xf numFmtId="0" fontId="174" fillId="0" borderId="1" xfId="0" applyFont="1" applyBorder="1" applyAlignment="1" applyProtection="1">
      <alignment horizontal="left" vertical="center" wrapText="1"/>
      <protection locked="0"/>
    </xf>
    <xf numFmtId="0" fontId="25" fillId="0" borderId="1" xfId="0" applyFont="1" applyBorder="1" applyAlignment="1" applyProtection="1">
      <alignment horizontal="left" vertical="center" wrapText="1" indent="2"/>
      <protection locked="0"/>
    </xf>
    <xf numFmtId="0" fontId="156" fillId="31" borderId="0" xfId="0" applyFont="1" applyFill="1" applyAlignment="1">
      <alignment horizontal="right" vertical="center"/>
    </xf>
    <xf numFmtId="14" fontId="0" fillId="0" borderId="0" xfId="0" applyNumberFormat="1"/>
    <xf numFmtId="14" fontId="11" fillId="31" borderId="0" xfId="0" applyNumberFormat="1" applyFont="1" applyFill="1" applyAlignment="1">
      <alignment vertical="center"/>
    </xf>
    <xf numFmtId="16" fontId="132" fillId="31" borderId="90" xfId="0" applyNumberFormat="1" applyFont="1" applyFill="1" applyBorder="1" applyAlignment="1">
      <alignment horizontal="center" vertical="center"/>
    </xf>
    <xf numFmtId="0" fontId="132" fillId="31" borderId="98" xfId="0" applyFont="1" applyFill="1" applyBorder="1" applyAlignment="1">
      <alignment horizontal="center" vertical="center"/>
    </xf>
    <xf numFmtId="0" fontId="158" fillId="57" borderId="99" xfId="0" applyFont="1" applyFill="1" applyBorder="1" applyAlignment="1">
      <alignment vertical="center" wrapText="1"/>
    </xf>
    <xf numFmtId="0" fontId="133" fillId="57" borderId="99" xfId="0" applyFont="1" applyFill="1" applyBorder="1" applyAlignment="1">
      <alignment vertical="center" wrapText="1"/>
    </xf>
    <xf numFmtId="0" fontId="133" fillId="31" borderId="99" xfId="0" applyFont="1" applyFill="1" applyBorder="1" applyAlignment="1">
      <alignment horizontal="left" vertical="center" wrapText="1"/>
    </xf>
    <xf numFmtId="0" fontId="133" fillId="31" borderId="100" xfId="0" applyFont="1" applyFill="1" applyBorder="1" applyAlignment="1">
      <alignment horizontal="left" vertical="center" wrapText="1"/>
    </xf>
    <xf numFmtId="0" fontId="133" fillId="57" borderId="69" xfId="0" applyFont="1" applyFill="1" applyBorder="1" applyAlignment="1">
      <alignment vertical="center" wrapText="1"/>
    </xf>
    <xf numFmtId="0" fontId="133" fillId="31" borderId="69" xfId="0" applyFont="1" applyFill="1" applyBorder="1" applyAlignment="1">
      <alignment horizontal="left" vertical="center" wrapText="1"/>
    </xf>
    <xf numFmtId="0" fontId="133" fillId="31" borderId="101" xfId="0" applyFont="1" applyFill="1" applyBorder="1" applyAlignment="1">
      <alignment horizontal="left" vertical="center" wrapText="1"/>
    </xf>
    <xf numFmtId="0" fontId="197" fillId="57" borderId="99" xfId="0" applyFont="1" applyFill="1" applyBorder="1" applyAlignment="1">
      <alignment horizontal="center" vertical="center" wrapText="1"/>
    </xf>
    <xf numFmtId="0" fontId="25" fillId="0" borderId="1" xfId="0" applyFont="1" applyBorder="1" applyAlignment="1" applyProtection="1">
      <alignment horizontal="center" vertical="center"/>
      <protection hidden="1"/>
    </xf>
    <xf numFmtId="0" fontId="149" fillId="0" borderId="0" xfId="0" applyFont="1" applyAlignment="1">
      <alignment horizontal="left" wrapText="1"/>
    </xf>
    <xf numFmtId="0" fontId="191" fillId="61" borderId="1" xfId="0" applyFont="1" applyFill="1" applyBorder="1" applyAlignment="1">
      <alignment horizontal="center" vertical="center" wrapText="1"/>
    </xf>
    <xf numFmtId="0" fontId="191" fillId="61" borderId="52" xfId="0" applyFont="1" applyFill="1" applyBorder="1" applyAlignment="1">
      <alignment horizontal="center" vertical="center" wrapText="1"/>
    </xf>
    <xf numFmtId="0" fontId="191" fillId="61" borderId="58" xfId="0" applyFont="1" applyFill="1" applyBorder="1" applyAlignment="1">
      <alignment horizontal="center" vertical="center" wrapText="1"/>
    </xf>
    <xf numFmtId="0" fontId="151" fillId="0" borderId="1" xfId="0" applyFont="1" applyBorder="1" applyAlignment="1">
      <alignment horizontal="center" vertical="center" wrapText="1"/>
    </xf>
    <xf numFmtId="0" fontId="191" fillId="61" borderId="56" xfId="0" applyFont="1" applyFill="1" applyBorder="1" applyAlignment="1">
      <alignment horizontal="center" vertical="center" wrapText="1"/>
    </xf>
    <xf numFmtId="0" fontId="25" fillId="0" borderId="1" xfId="0" applyFont="1" applyBorder="1" applyAlignment="1" applyProtection="1">
      <alignment horizontal="center" vertical="center"/>
      <protection locked="0"/>
    </xf>
    <xf numFmtId="0" fontId="155" fillId="0" borderId="23" xfId="0" applyFont="1" applyBorder="1" applyAlignment="1" applyProtection="1">
      <alignment vertical="center"/>
      <protection hidden="1"/>
    </xf>
    <xf numFmtId="0" fontId="176" fillId="0" borderId="0" xfId="0" applyFont="1" applyAlignment="1" applyProtection="1">
      <alignment vertical="center" wrapText="1"/>
      <protection hidden="1"/>
    </xf>
    <xf numFmtId="0" fontId="155" fillId="0" borderId="0" xfId="0" applyFont="1" applyAlignment="1" applyProtection="1">
      <alignment horizontal="center" vertical="center" wrapText="1"/>
      <protection hidden="1"/>
    </xf>
    <xf numFmtId="0" fontId="25" fillId="0" borderId="1" xfId="0" applyFont="1" applyBorder="1" applyAlignment="1" applyProtection="1">
      <alignment horizontal="center" vertical="center" wrapText="1"/>
      <protection locked="0"/>
    </xf>
    <xf numFmtId="0" fontId="25" fillId="0" borderId="1" xfId="0" applyFont="1" applyBorder="1" applyAlignment="1" applyProtection="1">
      <alignment horizontal="left" vertical="center" wrapText="1"/>
      <protection locked="0"/>
    </xf>
    <xf numFmtId="0" fontId="25" fillId="0" borderId="1" xfId="0" applyFont="1" applyBorder="1" applyAlignment="1" applyProtection="1">
      <alignment horizontal="center" vertical="center" wrapText="1"/>
      <protection hidden="1"/>
    </xf>
    <xf numFmtId="0" fontId="166" fillId="0" borderId="0" xfId="0" applyFont="1" applyAlignment="1" applyProtection="1">
      <alignment horizontal="center" vertical="center"/>
      <protection hidden="1"/>
    </xf>
    <xf numFmtId="0" fontId="171" fillId="0" borderId="0" xfId="0" applyFont="1" applyAlignment="1" applyProtection="1">
      <alignment horizontal="justify" vertical="center"/>
      <protection hidden="1"/>
    </xf>
    <xf numFmtId="0" fontId="172" fillId="0" borderId="0" xfId="0" applyFont="1" applyAlignment="1" applyProtection="1">
      <alignment vertical="center"/>
      <protection hidden="1"/>
    </xf>
    <xf numFmtId="0" fontId="155" fillId="0" borderId="0" xfId="0" applyFont="1" applyAlignment="1" applyProtection="1">
      <alignment horizontal="right" vertical="center"/>
      <protection hidden="1"/>
    </xf>
    <xf numFmtId="0" fontId="155" fillId="0" borderId="1" xfId="0" applyFont="1" applyBorder="1" applyAlignment="1" applyProtection="1">
      <alignment vertical="center" wrapText="1"/>
      <protection locked="0"/>
    </xf>
    <xf numFmtId="0" fontId="155" fillId="0" borderId="91" xfId="0" applyFont="1" applyBorder="1" applyAlignment="1" applyProtection="1">
      <alignment horizontal="left" vertical="center"/>
      <protection locked="0"/>
    </xf>
    <xf numFmtId="0" fontId="155" fillId="0" borderId="20" xfId="0" applyFont="1" applyBorder="1" applyAlignment="1" applyProtection="1">
      <alignment horizontal="left" vertical="center"/>
      <protection locked="0"/>
    </xf>
    <xf numFmtId="0" fontId="155" fillId="0" borderId="92" xfId="0" applyFont="1" applyBorder="1" applyAlignment="1" applyProtection="1">
      <alignment horizontal="left" vertical="center"/>
      <protection locked="0"/>
    </xf>
    <xf numFmtId="0" fontId="174" fillId="0" borderId="0" xfId="0" applyFont="1" applyAlignment="1" applyProtection="1">
      <alignment horizontal="center" vertical="center"/>
      <protection locked="0"/>
    </xf>
    <xf numFmtId="0" fontId="191" fillId="60" borderId="1" xfId="2571" applyFont="1" applyFill="1" applyBorder="1" applyAlignment="1" applyProtection="1">
      <alignment horizontal="center" vertical="center" wrapText="1"/>
      <protection hidden="1"/>
    </xf>
    <xf numFmtId="0" fontId="191" fillId="60" borderId="52" xfId="2571" applyFont="1" applyFill="1" applyBorder="1" applyAlignment="1" applyProtection="1">
      <alignment horizontal="center" vertical="center" wrapText="1"/>
      <protection hidden="1"/>
    </xf>
    <xf numFmtId="0" fontId="191" fillId="60" borderId="58" xfId="2571" applyFont="1" applyFill="1" applyBorder="1" applyAlignment="1" applyProtection="1">
      <alignment horizontal="center" vertical="center" wrapText="1"/>
      <protection hidden="1"/>
    </xf>
    <xf numFmtId="0" fontId="190" fillId="0" borderId="23" xfId="0" applyFont="1" applyBorder="1" applyAlignment="1" applyProtection="1">
      <alignment horizontal="right" vertical="center"/>
      <protection locked="0"/>
    </xf>
  </cellXfs>
  <cellStyles count="2577">
    <cellStyle name=";;;" xfId="2355" xr:uid="{00000000-0005-0000-0000-000000000000}"/>
    <cellStyle name="_Бюджет ПРОДО 2008" xfId="2356" xr:uid="{00000000-0005-0000-0000-000001000000}"/>
    <cellStyle name="_Обсчет ВПИ 623 с элоборудованием коррект двиг" xfId="2357" xr:uid="{00000000-0005-0000-0000-000002000000}"/>
    <cellStyle name="0,00;0;" xfId="2358" xr:uid="{00000000-0005-0000-0000-000003000000}"/>
    <cellStyle name="1Normal" xfId="3" xr:uid="{00000000-0005-0000-0000-000004000000}"/>
    <cellStyle name="1Normal 10" xfId="4" xr:uid="{00000000-0005-0000-0000-000005000000}"/>
    <cellStyle name="1Normal 2" xfId="5" xr:uid="{00000000-0005-0000-0000-000006000000}"/>
    <cellStyle name="1Normal 2 2" xfId="6" xr:uid="{00000000-0005-0000-0000-000007000000}"/>
    <cellStyle name="1Normal 2 3" xfId="7" xr:uid="{00000000-0005-0000-0000-000008000000}"/>
    <cellStyle name="1Normal 3" xfId="8" xr:uid="{00000000-0005-0000-0000-000009000000}"/>
    <cellStyle name="1Normal 3 2" xfId="9" xr:uid="{00000000-0005-0000-0000-00000A000000}"/>
    <cellStyle name="1Normal 3 3" xfId="10" xr:uid="{00000000-0005-0000-0000-00000B000000}"/>
    <cellStyle name="1Normal 4" xfId="11" xr:uid="{00000000-0005-0000-0000-00000C000000}"/>
    <cellStyle name="1Normal 4 2" xfId="12" xr:uid="{00000000-0005-0000-0000-00000D000000}"/>
    <cellStyle name="1Normal 4 3" xfId="13" xr:uid="{00000000-0005-0000-0000-00000E000000}"/>
    <cellStyle name="1Normal 5" xfId="14" xr:uid="{00000000-0005-0000-0000-00000F000000}"/>
    <cellStyle name="1Normal 5 2" xfId="15" xr:uid="{00000000-0005-0000-0000-000010000000}"/>
    <cellStyle name="1Normal 5 3" xfId="16" xr:uid="{00000000-0005-0000-0000-000011000000}"/>
    <cellStyle name="1Normal 6" xfId="17" xr:uid="{00000000-0005-0000-0000-000012000000}"/>
    <cellStyle name="1Normal 6 2" xfId="18" xr:uid="{00000000-0005-0000-0000-000013000000}"/>
    <cellStyle name="1Normal 6 3" xfId="19" xr:uid="{00000000-0005-0000-0000-000014000000}"/>
    <cellStyle name="1Normal 7" xfId="20" xr:uid="{00000000-0005-0000-0000-000015000000}"/>
    <cellStyle name="1Normal 7 2" xfId="21" xr:uid="{00000000-0005-0000-0000-000016000000}"/>
    <cellStyle name="1Normal 7 3" xfId="22" xr:uid="{00000000-0005-0000-0000-000017000000}"/>
    <cellStyle name="1Normal 8" xfId="23" xr:uid="{00000000-0005-0000-0000-000018000000}"/>
    <cellStyle name="1Normal 8 2" xfId="24" xr:uid="{00000000-0005-0000-0000-000019000000}"/>
    <cellStyle name="1Normal 8 3" xfId="25" xr:uid="{00000000-0005-0000-0000-00001A000000}"/>
    <cellStyle name="1Normal 9" xfId="26" xr:uid="{00000000-0005-0000-0000-00001B000000}"/>
    <cellStyle name="1Normal 9 2" xfId="27" xr:uid="{00000000-0005-0000-0000-00001C000000}"/>
    <cellStyle name="1Normal 9 3" xfId="28" xr:uid="{00000000-0005-0000-0000-00001D000000}"/>
    <cellStyle name="1Outputbox1" xfId="2359" xr:uid="{00000000-0005-0000-0000-00001E000000}"/>
    <cellStyle name="1Outputbox2" xfId="2360" xr:uid="{00000000-0005-0000-0000-00001F000000}"/>
    <cellStyle name="1Outputheader" xfId="2361" xr:uid="{00000000-0005-0000-0000-000020000000}"/>
    <cellStyle name="1Outputheader2" xfId="2362" xr:uid="{00000000-0005-0000-0000-000021000000}"/>
    <cellStyle name="1Outputsubtitle" xfId="2363" xr:uid="{00000000-0005-0000-0000-000022000000}"/>
    <cellStyle name="1Outputtitle" xfId="2364" xr:uid="{00000000-0005-0000-0000-000023000000}"/>
    <cellStyle name="1Profileheader" xfId="2365" xr:uid="{00000000-0005-0000-0000-000024000000}"/>
    <cellStyle name="1Profilelowerbox" xfId="2366" xr:uid="{00000000-0005-0000-0000-000025000000}"/>
    <cellStyle name="1Profilesubheader" xfId="2367" xr:uid="{00000000-0005-0000-0000-000026000000}"/>
    <cellStyle name="1Profiletitle" xfId="2368" xr:uid="{00000000-0005-0000-0000-000027000000}"/>
    <cellStyle name="1Profiletopbox" xfId="2369" xr:uid="{00000000-0005-0000-0000-000028000000}"/>
    <cellStyle name="20% - Accent1" xfId="2370" xr:uid="{00000000-0005-0000-0000-000029000000}"/>
    <cellStyle name="20% - Accent2" xfId="2371" xr:uid="{00000000-0005-0000-0000-00002A000000}"/>
    <cellStyle name="20% - Accent3" xfId="2372" xr:uid="{00000000-0005-0000-0000-00002B000000}"/>
    <cellStyle name="20% - Accent4" xfId="2373" xr:uid="{00000000-0005-0000-0000-00002C000000}"/>
    <cellStyle name="20% - Accent5" xfId="2374" xr:uid="{00000000-0005-0000-0000-00002D000000}"/>
    <cellStyle name="20% - Accent6" xfId="2375" xr:uid="{00000000-0005-0000-0000-00002E000000}"/>
    <cellStyle name="20% - Акцент1 10" xfId="29" xr:uid="{00000000-0005-0000-0000-00002F000000}"/>
    <cellStyle name="20% - Акцент1 10 2" xfId="30" xr:uid="{00000000-0005-0000-0000-000030000000}"/>
    <cellStyle name="20% - Акцент1 10 3" xfId="31" xr:uid="{00000000-0005-0000-0000-000031000000}"/>
    <cellStyle name="20% - Акцент1 11" xfId="32" xr:uid="{00000000-0005-0000-0000-000032000000}"/>
    <cellStyle name="20% - Акцент1 11 2" xfId="33" xr:uid="{00000000-0005-0000-0000-000033000000}"/>
    <cellStyle name="20% - Акцент1 11 3" xfId="34" xr:uid="{00000000-0005-0000-0000-000034000000}"/>
    <cellStyle name="20% - Акцент1 12" xfId="35" xr:uid="{00000000-0005-0000-0000-000035000000}"/>
    <cellStyle name="20% - Акцент1 12 2" xfId="36" xr:uid="{00000000-0005-0000-0000-000036000000}"/>
    <cellStyle name="20% - Акцент1 12 3" xfId="37" xr:uid="{00000000-0005-0000-0000-000037000000}"/>
    <cellStyle name="20% - Акцент1 13" xfId="38" xr:uid="{00000000-0005-0000-0000-000038000000}"/>
    <cellStyle name="20% - Акцент1 14" xfId="39" xr:uid="{00000000-0005-0000-0000-000039000000}"/>
    <cellStyle name="20% - Акцент1 14 2" xfId="40" xr:uid="{00000000-0005-0000-0000-00003A000000}"/>
    <cellStyle name="20% - Акцент1 14 2 2" xfId="41" xr:uid="{00000000-0005-0000-0000-00003B000000}"/>
    <cellStyle name="20% - Акцент1 14 2 2 2" xfId="42" xr:uid="{00000000-0005-0000-0000-00003C000000}"/>
    <cellStyle name="20% - Акцент1 14 2 3" xfId="43" xr:uid="{00000000-0005-0000-0000-00003D000000}"/>
    <cellStyle name="20% - Акцент1 14 2 3 2" xfId="44" xr:uid="{00000000-0005-0000-0000-00003E000000}"/>
    <cellStyle name="20% - Акцент1 14 2 4" xfId="45" xr:uid="{00000000-0005-0000-0000-00003F000000}"/>
    <cellStyle name="20% - Акцент1 14 3" xfId="46" xr:uid="{00000000-0005-0000-0000-000040000000}"/>
    <cellStyle name="20% - Акцент1 14 3 2" xfId="47" xr:uid="{00000000-0005-0000-0000-000041000000}"/>
    <cellStyle name="20% - Акцент1 14 3 2 2" xfId="48" xr:uid="{00000000-0005-0000-0000-000042000000}"/>
    <cellStyle name="20% - Акцент1 14 3 3" xfId="49" xr:uid="{00000000-0005-0000-0000-000043000000}"/>
    <cellStyle name="20% - Акцент1 14 4" xfId="50" xr:uid="{00000000-0005-0000-0000-000044000000}"/>
    <cellStyle name="20% - Акцент1 14 4 2" xfId="51" xr:uid="{00000000-0005-0000-0000-000045000000}"/>
    <cellStyle name="20% - Акцент1 14 5" xfId="52" xr:uid="{00000000-0005-0000-0000-000046000000}"/>
    <cellStyle name="20% - Акцент1 14 5 2" xfId="53" xr:uid="{00000000-0005-0000-0000-000047000000}"/>
    <cellStyle name="20% - Акцент1 14 6" xfId="54" xr:uid="{00000000-0005-0000-0000-000048000000}"/>
    <cellStyle name="20% - Акцент1 14 6 2" xfId="55" xr:uid="{00000000-0005-0000-0000-000049000000}"/>
    <cellStyle name="20% - Акцент1 14 7" xfId="56" xr:uid="{00000000-0005-0000-0000-00004A000000}"/>
    <cellStyle name="20% - Акцент1 15" xfId="57" xr:uid="{00000000-0005-0000-0000-00004B000000}"/>
    <cellStyle name="20% - Акцент1 15 2" xfId="58" xr:uid="{00000000-0005-0000-0000-00004C000000}"/>
    <cellStyle name="20% - Акцент1 16" xfId="59" xr:uid="{00000000-0005-0000-0000-00004D000000}"/>
    <cellStyle name="20% - Акцент1 16 2" xfId="60" xr:uid="{00000000-0005-0000-0000-00004E000000}"/>
    <cellStyle name="20% - Акцент1 16 2 2" xfId="61" xr:uid="{00000000-0005-0000-0000-00004F000000}"/>
    <cellStyle name="20% - Акцент1 16 3" xfId="62" xr:uid="{00000000-0005-0000-0000-000050000000}"/>
    <cellStyle name="20% - Акцент1 17" xfId="63" xr:uid="{00000000-0005-0000-0000-000051000000}"/>
    <cellStyle name="20% - Акцент1 17 2" xfId="64" xr:uid="{00000000-0005-0000-0000-000052000000}"/>
    <cellStyle name="20% - Акцент1 2" xfId="65" xr:uid="{00000000-0005-0000-0000-000053000000}"/>
    <cellStyle name="20% - Акцент1 2 2" xfId="66" xr:uid="{00000000-0005-0000-0000-000054000000}"/>
    <cellStyle name="20% - Акцент1 2 3" xfId="67" xr:uid="{00000000-0005-0000-0000-000055000000}"/>
    <cellStyle name="20% - Акцент1 3" xfId="68" xr:uid="{00000000-0005-0000-0000-000056000000}"/>
    <cellStyle name="20% - Акцент1 3 2" xfId="69" xr:uid="{00000000-0005-0000-0000-000057000000}"/>
    <cellStyle name="20% - Акцент1 3 3" xfId="70" xr:uid="{00000000-0005-0000-0000-000058000000}"/>
    <cellStyle name="20% - Акцент1 4" xfId="71" xr:uid="{00000000-0005-0000-0000-000059000000}"/>
    <cellStyle name="20% - Акцент1 4 2" xfId="72" xr:uid="{00000000-0005-0000-0000-00005A000000}"/>
    <cellStyle name="20% - Акцент1 4 3" xfId="73" xr:uid="{00000000-0005-0000-0000-00005B000000}"/>
    <cellStyle name="20% - Акцент1 5" xfId="74" xr:uid="{00000000-0005-0000-0000-00005C000000}"/>
    <cellStyle name="20% - Акцент1 5 2" xfId="75" xr:uid="{00000000-0005-0000-0000-00005D000000}"/>
    <cellStyle name="20% - Акцент1 5 3" xfId="76" xr:uid="{00000000-0005-0000-0000-00005E000000}"/>
    <cellStyle name="20% - Акцент1 6" xfId="77" xr:uid="{00000000-0005-0000-0000-00005F000000}"/>
    <cellStyle name="20% - Акцент1 6 2" xfId="78" xr:uid="{00000000-0005-0000-0000-000060000000}"/>
    <cellStyle name="20% - Акцент1 6 3" xfId="79" xr:uid="{00000000-0005-0000-0000-000061000000}"/>
    <cellStyle name="20% - Акцент1 7" xfId="80" xr:uid="{00000000-0005-0000-0000-000062000000}"/>
    <cellStyle name="20% - Акцент1 7 2" xfId="81" xr:uid="{00000000-0005-0000-0000-000063000000}"/>
    <cellStyle name="20% - Акцент1 7 3" xfId="82" xr:uid="{00000000-0005-0000-0000-000064000000}"/>
    <cellStyle name="20% - Акцент1 8" xfId="83" xr:uid="{00000000-0005-0000-0000-000065000000}"/>
    <cellStyle name="20% - Акцент1 8 2" xfId="84" xr:uid="{00000000-0005-0000-0000-000066000000}"/>
    <cellStyle name="20% - Акцент1 8 3" xfId="85" xr:uid="{00000000-0005-0000-0000-000067000000}"/>
    <cellStyle name="20% - Акцент1 9" xfId="86" xr:uid="{00000000-0005-0000-0000-000068000000}"/>
    <cellStyle name="20% - Акцент1 9 2" xfId="87" xr:uid="{00000000-0005-0000-0000-000069000000}"/>
    <cellStyle name="20% - Акцент1 9 3" xfId="88" xr:uid="{00000000-0005-0000-0000-00006A000000}"/>
    <cellStyle name="20% - Акцент2 10" xfId="89" xr:uid="{00000000-0005-0000-0000-00006B000000}"/>
    <cellStyle name="20% - Акцент2 10 2" xfId="90" xr:uid="{00000000-0005-0000-0000-00006C000000}"/>
    <cellStyle name="20% - Акцент2 10 3" xfId="91" xr:uid="{00000000-0005-0000-0000-00006D000000}"/>
    <cellStyle name="20% - Акцент2 11" xfId="92" xr:uid="{00000000-0005-0000-0000-00006E000000}"/>
    <cellStyle name="20% - Акцент2 11 2" xfId="93" xr:uid="{00000000-0005-0000-0000-00006F000000}"/>
    <cellStyle name="20% - Акцент2 11 3" xfId="94" xr:uid="{00000000-0005-0000-0000-000070000000}"/>
    <cellStyle name="20% - Акцент2 12" xfId="95" xr:uid="{00000000-0005-0000-0000-000071000000}"/>
    <cellStyle name="20% - Акцент2 12 2" xfId="96" xr:uid="{00000000-0005-0000-0000-000072000000}"/>
    <cellStyle name="20% - Акцент2 12 3" xfId="97" xr:uid="{00000000-0005-0000-0000-000073000000}"/>
    <cellStyle name="20% - Акцент2 13" xfId="98" xr:uid="{00000000-0005-0000-0000-000074000000}"/>
    <cellStyle name="20% - Акцент2 14" xfId="99" xr:uid="{00000000-0005-0000-0000-000075000000}"/>
    <cellStyle name="20% - Акцент2 14 2" xfId="100" xr:uid="{00000000-0005-0000-0000-000076000000}"/>
    <cellStyle name="20% - Акцент2 14 2 2" xfId="101" xr:uid="{00000000-0005-0000-0000-000077000000}"/>
    <cellStyle name="20% - Акцент2 14 2 2 2" xfId="102" xr:uid="{00000000-0005-0000-0000-000078000000}"/>
    <cellStyle name="20% - Акцент2 14 2 3" xfId="103" xr:uid="{00000000-0005-0000-0000-000079000000}"/>
    <cellStyle name="20% - Акцент2 14 2 3 2" xfId="104" xr:uid="{00000000-0005-0000-0000-00007A000000}"/>
    <cellStyle name="20% - Акцент2 14 2 4" xfId="105" xr:uid="{00000000-0005-0000-0000-00007B000000}"/>
    <cellStyle name="20% - Акцент2 14 3" xfId="106" xr:uid="{00000000-0005-0000-0000-00007C000000}"/>
    <cellStyle name="20% - Акцент2 14 3 2" xfId="107" xr:uid="{00000000-0005-0000-0000-00007D000000}"/>
    <cellStyle name="20% - Акцент2 14 3 2 2" xfId="108" xr:uid="{00000000-0005-0000-0000-00007E000000}"/>
    <cellStyle name="20% - Акцент2 14 3 3" xfId="109" xr:uid="{00000000-0005-0000-0000-00007F000000}"/>
    <cellStyle name="20% - Акцент2 14 4" xfId="110" xr:uid="{00000000-0005-0000-0000-000080000000}"/>
    <cellStyle name="20% - Акцент2 14 4 2" xfId="111" xr:uid="{00000000-0005-0000-0000-000081000000}"/>
    <cellStyle name="20% - Акцент2 14 5" xfId="112" xr:uid="{00000000-0005-0000-0000-000082000000}"/>
    <cellStyle name="20% - Акцент2 14 5 2" xfId="113" xr:uid="{00000000-0005-0000-0000-000083000000}"/>
    <cellStyle name="20% - Акцент2 14 6" xfId="114" xr:uid="{00000000-0005-0000-0000-000084000000}"/>
    <cellStyle name="20% - Акцент2 14 6 2" xfId="115" xr:uid="{00000000-0005-0000-0000-000085000000}"/>
    <cellStyle name="20% - Акцент2 14 7" xfId="116" xr:uid="{00000000-0005-0000-0000-000086000000}"/>
    <cellStyle name="20% - Акцент2 15" xfId="117" xr:uid="{00000000-0005-0000-0000-000087000000}"/>
    <cellStyle name="20% - Акцент2 15 2" xfId="118" xr:uid="{00000000-0005-0000-0000-000088000000}"/>
    <cellStyle name="20% - Акцент2 16" xfId="119" xr:uid="{00000000-0005-0000-0000-000089000000}"/>
    <cellStyle name="20% - Акцент2 16 2" xfId="120" xr:uid="{00000000-0005-0000-0000-00008A000000}"/>
    <cellStyle name="20% - Акцент2 16 2 2" xfId="121" xr:uid="{00000000-0005-0000-0000-00008B000000}"/>
    <cellStyle name="20% - Акцент2 16 3" xfId="122" xr:uid="{00000000-0005-0000-0000-00008C000000}"/>
    <cellStyle name="20% - Акцент2 17" xfId="123" xr:uid="{00000000-0005-0000-0000-00008D000000}"/>
    <cellStyle name="20% - Акцент2 17 2" xfId="124" xr:uid="{00000000-0005-0000-0000-00008E000000}"/>
    <cellStyle name="20% - Акцент2 2" xfId="125" xr:uid="{00000000-0005-0000-0000-00008F000000}"/>
    <cellStyle name="20% - Акцент2 2 2" xfId="126" xr:uid="{00000000-0005-0000-0000-000090000000}"/>
    <cellStyle name="20% - Акцент2 2 3" xfId="127" xr:uid="{00000000-0005-0000-0000-000091000000}"/>
    <cellStyle name="20% - Акцент2 3" xfId="128" xr:uid="{00000000-0005-0000-0000-000092000000}"/>
    <cellStyle name="20% - Акцент2 3 2" xfId="129" xr:uid="{00000000-0005-0000-0000-000093000000}"/>
    <cellStyle name="20% - Акцент2 3 3" xfId="130" xr:uid="{00000000-0005-0000-0000-000094000000}"/>
    <cellStyle name="20% - Акцент2 4" xfId="131" xr:uid="{00000000-0005-0000-0000-000095000000}"/>
    <cellStyle name="20% - Акцент2 4 2" xfId="132" xr:uid="{00000000-0005-0000-0000-000096000000}"/>
    <cellStyle name="20% - Акцент2 4 3" xfId="133" xr:uid="{00000000-0005-0000-0000-000097000000}"/>
    <cellStyle name="20% - Акцент2 5" xfId="134" xr:uid="{00000000-0005-0000-0000-000098000000}"/>
    <cellStyle name="20% - Акцент2 5 2" xfId="135" xr:uid="{00000000-0005-0000-0000-000099000000}"/>
    <cellStyle name="20% - Акцент2 5 3" xfId="136" xr:uid="{00000000-0005-0000-0000-00009A000000}"/>
    <cellStyle name="20% - Акцент2 6" xfId="137" xr:uid="{00000000-0005-0000-0000-00009B000000}"/>
    <cellStyle name="20% - Акцент2 6 2" xfId="138" xr:uid="{00000000-0005-0000-0000-00009C000000}"/>
    <cellStyle name="20% - Акцент2 6 3" xfId="139" xr:uid="{00000000-0005-0000-0000-00009D000000}"/>
    <cellStyle name="20% - Акцент2 7" xfId="140" xr:uid="{00000000-0005-0000-0000-00009E000000}"/>
    <cellStyle name="20% - Акцент2 7 2" xfId="141" xr:uid="{00000000-0005-0000-0000-00009F000000}"/>
    <cellStyle name="20% - Акцент2 7 3" xfId="142" xr:uid="{00000000-0005-0000-0000-0000A0000000}"/>
    <cellStyle name="20% - Акцент2 8" xfId="143" xr:uid="{00000000-0005-0000-0000-0000A1000000}"/>
    <cellStyle name="20% - Акцент2 8 2" xfId="144" xr:uid="{00000000-0005-0000-0000-0000A2000000}"/>
    <cellStyle name="20% - Акцент2 8 3" xfId="145" xr:uid="{00000000-0005-0000-0000-0000A3000000}"/>
    <cellStyle name="20% - Акцент2 9" xfId="146" xr:uid="{00000000-0005-0000-0000-0000A4000000}"/>
    <cellStyle name="20% - Акцент2 9 2" xfId="147" xr:uid="{00000000-0005-0000-0000-0000A5000000}"/>
    <cellStyle name="20% - Акцент2 9 3" xfId="148" xr:uid="{00000000-0005-0000-0000-0000A6000000}"/>
    <cellStyle name="20% - Акцент3 10" xfId="149" xr:uid="{00000000-0005-0000-0000-0000A7000000}"/>
    <cellStyle name="20% - Акцент3 10 2" xfId="150" xr:uid="{00000000-0005-0000-0000-0000A8000000}"/>
    <cellStyle name="20% - Акцент3 10 3" xfId="151" xr:uid="{00000000-0005-0000-0000-0000A9000000}"/>
    <cellStyle name="20% - Акцент3 11" xfId="152" xr:uid="{00000000-0005-0000-0000-0000AA000000}"/>
    <cellStyle name="20% - Акцент3 11 2" xfId="153" xr:uid="{00000000-0005-0000-0000-0000AB000000}"/>
    <cellStyle name="20% - Акцент3 11 3" xfId="154" xr:uid="{00000000-0005-0000-0000-0000AC000000}"/>
    <cellStyle name="20% - Акцент3 12" xfId="155" xr:uid="{00000000-0005-0000-0000-0000AD000000}"/>
    <cellStyle name="20% - Акцент3 12 2" xfId="156" xr:uid="{00000000-0005-0000-0000-0000AE000000}"/>
    <cellStyle name="20% - Акцент3 12 3" xfId="157" xr:uid="{00000000-0005-0000-0000-0000AF000000}"/>
    <cellStyle name="20% - Акцент3 13" xfId="158" xr:uid="{00000000-0005-0000-0000-0000B0000000}"/>
    <cellStyle name="20% - Акцент3 14" xfId="159" xr:uid="{00000000-0005-0000-0000-0000B1000000}"/>
    <cellStyle name="20% - Акцент3 14 2" xfId="160" xr:uid="{00000000-0005-0000-0000-0000B2000000}"/>
    <cellStyle name="20% - Акцент3 14 2 2" xfId="161" xr:uid="{00000000-0005-0000-0000-0000B3000000}"/>
    <cellStyle name="20% - Акцент3 14 3" xfId="162" xr:uid="{00000000-0005-0000-0000-0000B4000000}"/>
    <cellStyle name="20% - Акцент3 14 3 2" xfId="163" xr:uid="{00000000-0005-0000-0000-0000B5000000}"/>
    <cellStyle name="20% - Акцент3 14 3 2 2" xfId="164" xr:uid="{00000000-0005-0000-0000-0000B6000000}"/>
    <cellStyle name="20% - Акцент3 14 3 3" xfId="165" xr:uid="{00000000-0005-0000-0000-0000B7000000}"/>
    <cellStyle name="20% - Акцент3 14 4" xfId="166" xr:uid="{00000000-0005-0000-0000-0000B8000000}"/>
    <cellStyle name="20% - Акцент3 14 4 2" xfId="167" xr:uid="{00000000-0005-0000-0000-0000B9000000}"/>
    <cellStyle name="20% - Акцент3 14 5" xfId="168" xr:uid="{00000000-0005-0000-0000-0000BA000000}"/>
    <cellStyle name="20% - Акцент3 14 5 2" xfId="169" xr:uid="{00000000-0005-0000-0000-0000BB000000}"/>
    <cellStyle name="20% - Акцент3 14 6" xfId="170" xr:uid="{00000000-0005-0000-0000-0000BC000000}"/>
    <cellStyle name="20% - Акцент3 14 6 2" xfId="171" xr:uid="{00000000-0005-0000-0000-0000BD000000}"/>
    <cellStyle name="20% - Акцент3 14 7" xfId="172" xr:uid="{00000000-0005-0000-0000-0000BE000000}"/>
    <cellStyle name="20% - Акцент3 15" xfId="173" xr:uid="{00000000-0005-0000-0000-0000BF000000}"/>
    <cellStyle name="20% - Акцент3 15 2" xfId="174" xr:uid="{00000000-0005-0000-0000-0000C0000000}"/>
    <cellStyle name="20% - Акцент3 16" xfId="175" xr:uid="{00000000-0005-0000-0000-0000C1000000}"/>
    <cellStyle name="20% - Акцент3 16 2" xfId="176" xr:uid="{00000000-0005-0000-0000-0000C2000000}"/>
    <cellStyle name="20% - Акцент3 16 2 2" xfId="177" xr:uid="{00000000-0005-0000-0000-0000C3000000}"/>
    <cellStyle name="20% - Акцент3 16 3" xfId="178" xr:uid="{00000000-0005-0000-0000-0000C4000000}"/>
    <cellStyle name="20% - Акцент3 17" xfId="179" xr:uid="{00000000-0005-0000-0000-0000C5000000}"/>
    <cellStyle name="20% - Акцент3 17 2" xfId="180" xr:uid="{00000000-0005-0000-0000-0000C6000000}"/>
    <cellStyle name="20% - Акцент3 2" xfId="181" xr:uid="{00000000-0005-0000-0000-0000C7000000}"/>
    <cellStyle name="20% - Акцент3 2 2" xfId="182" xr:uid="{00000000-0005-0000-0000-0000C8000000}"/>
    <cellStyle name="20% - Акцент3 2 3" xfId="183" xr:uid="{00000000-0005-0000-0000-0000C9000000}"/>
    <cellStyle name="20% - Акцент3 3" xfId="184" xr:uid="{00000000-0005-0000-0000-0000CA000000}"/>
    <cellStyle name="20% - Акцент3 3 2" xfId="185" xr:uid="{00000000-0005-0000-0000-0000CB000000}"/>
    <cellStyle name="20% - Акцент3 3 3" xfId="186" xr:uid="{00000000-0005-0000-0000-0000CC000000}"/>
    <cellStyle name="20% - Акцент3 4" xfId="187" xr:uid="{00000000-0005-0000-0000-0000CD000000}"/>
    <cellStyle name="20% - Акцент3 4 2" xfId="188" xr:uid="{00000000-0005-0000-0000-0000CE000000}"/>
    <cellStyle name="20% - Акцент3 4 3" xfId="189" xr:uid="{00000000-0005-0000-0000-0000CF000000}"/>
    <cellStyle name="20% - Акцент3 5" xfId="190" xr:uid="{00000000-0005-0000-0000-0000D0000000}"/>
    <cellStyle name="20% - Акцент3 5 2" xfId="191" xr:uid="{00000000-0005-0000-0000-0000D1000000}"/>
    <cellStyle name="20% - Акцент3 5 3" xfId="192" xr:uid="{00000000-0005-0000-0000-0000D2000000}"/>
    <cellStyle name="20% - Акцент3 6" xfId="193" xr:uid="{00000000-0005-0000-0000-0000D3000000}"/>
    <cellStyle name="20% - Акцент3 6 2" xfId="194" xr:uid="{00000000-0005-0000-0000-0000D4000000}"/>
    <cellStyle name="20% - Акцент3 6 3" xfId="195" xr:uid="{00000000-0005-0000-0000-0000D5000000}"/>
    <cellStyle name="20% - Акцент3 7" xfId="196" xr:uid="{00000000-0005-0000-0000-0000D6000000}"/>
    <cellStyle name="20% - Акцент3 7 2" xfId="197" xr:uid="{00000000-0005-0000-0000-0000D7000000}"/>
    <cellStyle name="20% - Акцент3 7 3" xfId="198" xr:uid="{00000000-0005-0000-0000-0000D8000000}"/>
    <cellStyle name="20% - Акцент3 8" xfId="199" xr:uid="{00000000-0005-0000-0000-0000D9000000}"/>
    <cellStyle name="20% - Акцент3 8 2" xfId="200" xr:uid="{00000000-0005-0000-0000-0000DA000000}"/>
    <cellStyle name="20% - Акцент3 8 3" xfId="201" xr:uid="{00000000-0005-0000-0000-0000DB000000}"/>
    <cellStyle name="20% - Акцент3 9" xfId="202" xr:uid="{00000000-0005-0000-0000-0000DC000000}"/>
    <cellStyle name="20% - Акцент3 9 2" xfId="203" xr:uid="{00000000-0005-0000-0000-0000DD000000}"/>
    <cellStyle name="20% - Акцент3 9 3" xfId="204" xr:uid="{00000000-0005-0000-0000-0000DE000000}"/>
    <cellStyle name="20% - Акцент4 10" xfId="205" xr:uid="{00000000-0005-0000-0000-0000DF000000}"/>
    <cellStyle name="20% - Акцент4 10 2" xfId="206" xr:uid="{00000000-0005-0000-0000-0000E0000000}"/>
    <cellStyle name="20% - Акцент4 10 3" xfId="207" xr:uid="{00000000-0005-0000-0000-0000E1000000}"/>
    <cellStyle name="20% - Акцент4 11" xfId="208" xr:uid="{00000000-0005-0000-0000-0000E2000000}"/>
    <cellStyle name="20% - Акцент4 11 2" xfId="209" xr:uid="{00000000-0005-0000-0000-0000E3000000}"/>
    <cellStyle name="20% - Акцент4 11 3" xfId="210" xr:uid="{00000000-0005-0000-0000-0000E4000000}"/>
    <cellStyle name="20% - Акцент4 12" xfId="211" xr:uid="{00000000-0005-0000-0000-0000E5000000}"/>
    <cellStyle name="20% - Акцент4 12 2" xfId="212" xr:uid="{00000000-0005-0000-0000-0000E6000000}"/>
    <cellStyle name="20% - Акцент4 12 3" xfId="213" xr:uid="{00000000-0005-0000-0000-0000E7000000}"/>
    <cellStyle name="20% - Акцент4 13" xfId="214" xr:uid="{00000000-0005-0000-0000-0000E8000000}"/>
    <cellStyle name="20% - Акцент4 14" xfId="215" xr:uid="{00000000-0005-0000-0000-0000E9000000}"/>
    <cellStyle name="20% - Акцент4 14 2" xfId="216" xr:uid="{00000000-0005-0000-0000-0000EA000000}"/>
    <cellStyle name="20% - Акцент4 14 2 2" xfId="217" xr:uid="{00000000-0005-0000-0000-0000EB000000}"/>
    <cellStyle name="20% - Акцент4 14 2 2 2" xfId="218" xr:uid="{00000000-0005-0000-0000-0000EC000000}"/>
    <cellStyle name="20% - Акцент4 14 2 3" xfId="219" xr:uid="{00000000-0005-0000-0000-0000ED000000}"/>
    <cellStyle name="20% - Акцент4 14 2 3 2" xfId="220" xr:uid="{00000000-0005-0000-0000-0000EE000000}"/>
    <cellStyle name="20% - Акцент4 14 2 4" xfId="221" xr:uid="{00000000-0005-0000-0000-0000EF000000}"/>
    <cellStyle name="20% - Акцент4 14 3" xfId="222" xr:uid="{00000000-0005-0000-0000-0000F0000000}"/>
    <cellStyle name="20% - Акцент4 14 3 2" xfId="223" xr:uid="{00000000-0005-0000-0000-0000F1000000}"/>
    <cellStyle name="20% - Акцент4 14 3 2 2" xfId="224" xr:uid="{00000000-0005-0000-0000-0000F2000000}"/>
    <cellStyle name="20% - Акцент4 14 3 3" xfId="225" xr:uid="{00000000-0005-0000-0000-0000F3000000}"/>
    <cellStyle name="20% - Акцент4 14 4" xfId="226" xr:uid="{00000000-0005-0000-0000-0000F4000000}"/>
    <cellStyle name="20% - Акцент4 14 4 2" xfId="227" xr:uid="{00000000-0005-0000-0000-0000F5000000}"/>
    <cellStyle name="20% - Акцент4 14 5" xfId="228" xr:uid="{00000000-0005-0000-0000-0000F6000000}"/>
    <cellStyle name="20% - Акцент4 14 5 2" xfId="229" xr:uid="{00000000-0005-0000-0000-0000F7000000}"/>
    <cellStyle name="20% - Акцент4 14 6" xfId="230" xr:uid="{00000000-0005-0000-0000-0000F8000000}"/>
    <cellStyle name="20% - Акцент4 14 6 2" xfId="231" xr:uid="{00000000-0005-0000-0000-0000F9000000}"/>
    <cellStyle name="20% - Акцент4 14 7" xfId="232" xr:uid="{00000000-0005-0000-0000-0000FA000000}"/>
    <cellStyle name="20% - Акцент4 15" xfId="233" xr:uid="{00000000-0005-0000-0000-0000FB000000}"/>
    <cellStyle name="20% - Акцент4 15 2" xfId="234" xr:uid="{00000000-0005-0000-0000-0000FC000000}"/>
    <cellStyle name="20% - Акцент4 16" xfId="235" xr:uid="{00000000-0005-0000-0000-0000FD000000}"/>
    <cellStyle name="20% - Акцент4 16 2" xfId="236" xr:uid="{00000000-0005-0000-0000-0000FE000000}"/>
    <cellStyle name="20% - Акцент4 16 2 2" xfId="237" xr:uid="{00000000-0005-0000-0000-0000FF000000}"/>
    <cellStyle name="20% - Акцент4 16 3" xfId="238" xr:uid="{00000000-0005-0000-0000-000000010000}"/>
    <cellStyle name="20% - Акцент4 17" xfId="239" xr:uid="{00000000-0005-0000-0000-000001010000}"/>
    <cellStyle name="20% - Акцент4 17 2" xfId="240" xr:uid="{00000000-0005-0000-0000-000002010000}"/>
    <cellStyle name="20% - Акцент4 2" xfId="241" xr:uid="{00000000-0005-0000-0000-000003010000}"/>
    <cellStyle name="20% - Акцент4 2 2" xfId="242" xr:uid="{00000000-0005-0000-0000-000004010000}"/>
    <cellStyle name="20% - Акцент4 2 3" xfId="243" xr:uid="{00000000-0005-0000-0000-000005010000}"/>
    <cellStyle name="20% - Акцент4 3" xfId="244" xr:uid="{00000000-0005-0000-0000-000006010000}"/>
    <cellStyle name="20% - Акцент4 3 2" xfId="245" xr:uid="{00000000-0005-0000-0000-000007010000}"/>
    <cellStyle name="20% - Акцент4 3 3" xfId="246" xr:uid="{00000000-0005-0000-0000-000008010000}"/>
    <cellStyle name="20% - Акцент4 4" xfId="247" xr:uid="{00000000-0005-0000-0000-000009010000}"/>
    <cellStyle name="20% - Акцент4 4 2" xfId="248" xr:uid="{00000000-0005-0000-0000-00000A010000}"/>
    <cellStyle name="20% - Акцент4 4 3" xfId="249" xr:uid="{00000000-0005-0000-0000-00000B010000}"/>
    <cellStyle name="20% - Акцент4 5" xfId="250" xr:uid="{00000000-0005-0000-0000-00000C010000}"/>
    <cellStyle name="20% - Акцент4 5 2" xfId="251" xr:uid="{00000000-0005-0000-0000-00000D010000}"/>
    <cellStyle name="20% - Акцент4 5 3" xfId="252" xr:uid="{00000000-0005-0000-0000-00000E010000}"/>
    <cellStyle name="20% - Акцент4 6" xfId="253" xr:uid="{00000000-0005-0000-0000-00000F010000}"/>
    <cellStyle name="20% - Акцент4 6 2" xfId="254" xr:uid="{00000000-0005-0000-0000-000010010000}"/>
    <cellStyle name="20% - Акцент4 6 3" xfId="255" xr:uid="{00000000-0005-0000-0000-000011010000}"/>
    <cellStyle name="20% - Акцент4 7" xfId="256" xr:uid="{00000000-0005-0000-0000-000012010000}"/>
    <cellStyle name="20% - Акцент4 7 2" xfId="257" xr:uid="{00000000-0005-0000-0000-000013010000}"/>
    <cellStyle name="20% - Акцент4 7 3" xfId="258" xr:uid="{00000000-0005-0000-0000-000014010000}"/>
    <cellStyle name="20% - Акцент4 8" xfId="259" xr:uid="{00000000-0005-0000-0000-000015010000}"/>
    <cellStyle name="20% - Акцент4 8 2" xfId="260" xr:uid="{00000000-0005-0000-0000-000016010000}"/>
    <cellStyle name="20% - Акцент4 8 3" xfId="261" xr:uid="{00000000-0005-0000-0000-000017010000}"/>
    <cellStyle name="20% - Акцент4 9" xfId="262" xr:uid="{00000000-0005-0000-0000-000018010000}"/>
    <cellStyle name="20% - Акцент4 9 2" xfId="263" xr:uid="{00000000-0005-0000-0000-000019010000}"/>
    <cellStyle name="20% - Акцент4 9 3" xfId="264" xr:uid="{00000000-0005-0000-0000-00001A010000}"/>
    <cellStyle name="20% - Акцент5 10" xfId="265" xr:uid="{00000000-0005-0000-0000-00001B010000}"/>
    <cellStyle name="20% - Акцент5 10 2" xfId="266" xr:uid="{00000000-0005-0000-0000-00001C010000}"/>
    <cellStyle name="20% - Акцент5 10 3" xfId="267" xr:uid="{00000000-0005-0000-0000-00001D010000}"/>
    <cellStyle name="20% - Акцент5 11" xfId="268" xr:uid="{00000000-0005-0000-0000-00001E010000}"/>
    <cellStyle name="20% - Акцент5 11 2" xfId="269" xr:uid="{00000000-0005-0000-0000-00001F010000}"/>
    <cellStyle name="20% - Акцент5 11 3" xfId="270" xr:uid="{00000000-0005-0000-0000-000020010000}"/>
    <cellStyle name="20% - Акцент5 12" xfId="271" xr:uid="{00000000-0005-0000-0000-000021010000}"/>
    <cellStyle name="20% - Акцент5 12 2" xfId="272" xr:uid="{00000000-0005-0000-0000-000022010000}"/>
    <cellStyle name="20% - Акцент5 12 3" xfId="273" xr:uid="{00000000-0005-0000-0000-000023010000}"/>
    <cellStyle name="20% - Акцент5 13" xfId="274" xr:uid="{00000000-0005-0000-0000-000024010000}"/>
    <cellStyle name="20% - Акцент5 14" xfId="275" xr:uid="{00000000-0005-0000-0000-000025010000}"/>
    <cellStyle name="20% - Акцент5 14 2" xfId="276" xr:uid="{00000000-0005-0000-0000-000026010000}"/>
    <cellStyle name="20% - Акцент5 14 2 2" xfId="277" xr:uid="{00000000-0005-0000-0000-000027010000}"/>
    <cellStyle name="20% - Акцент5 14 3" xfId="278" xr:uid="{00000000-0005-0000-0000-000028010000}"/>
    <cellStyle name="20% - Акцент5 14 3 2" xfId="279" xr:uid="{00000000-0005-0000-0000-000029010000}"/>
    <cellStyle name="20% - Акцент5 14 4" xfId="280" xr:uid="{00000000-0005-0000-0000-00002A010000}"/>
    <cellStyle name="20% - Акцент5 15" xfId="281" xr:uid="{00000000-0005-0000-0000-00002B010000}"/>
    <cellStyle name="20% - Акцент5 2" xfId="282" xr:uid="{00000000-0005-0000-0000-00002C010000}"/>
    <cellStyle name="20% - Акцент5 2 2" xfId="283" xr:uid="{00000000-0005-0000-0000-00002D010000}"/>
    <cellStyle name="20% - Акцент5 2 3" xfId="284" xr:uid="{00000000-0005-0000-0000-00002E010000}"/>
    <cellStyle name="20% - Акцент5 3" xfId="285" xr:uid="{00000000-0005-0000-0000-00002F010000}"/>
    <cellStyle name="20% - Акцент5 3 2" xfId="286" xr:uid="{00000000-0005-0000-0000-000030010000}"/>
    <cellStyle name="20% - Акцент5 3 3" xfId="287" xr:uid="{00000000-0005-0000-0000-000031010000}"/>
    <cellStyle name="20% - Акцент5 4" xfId="288" xr:uid="{00000000-0005-0000-0000-000032010000}"/>
    <cellStyle name="20% - Акцент5 4 2" xfId="289" xr:uid="{00000000-0005-0000-0000-000033010000}"/>
    <cellStyle name="20% - Акцент5 4 3" xfId="290" xr:uid="{00000000-0005-0000-0000-000034010000}"/>
    <cellStyle name="20% - Акцент5 5" xfId="291" xr:uid="{00000000-0005-0000-0000-000035010000}"/>
    <cellStyle name="20% - Акцент5 5 2" xfId="292" xr:uid="{00000000-0005-0000-0000-000036010000}"/>
    <cellStyle name="20% - Акцент5 5 3" xfId="293" xr:uid="{00000000-0005-0000-0000-000037010000}"/>
    <cellStyle name="20% - Акцент5 6" xfId="294" xr:uid="{00000000-0005-0000-0000-000038010000}"/>
    <cellStyle name="20% - Акцент5 6 2" xfId="295" xr:uid="{00000000-0005-0000-0000-000039010000}"/>
    <cellStyle name="20% - Акцент5 6 3" xfId="296" xr:uid="{00000000-0005-0000-0000-00003A010000}"/>
    <cellStyle name="20% - Акцент5 7" xfId="297" xr:uid="{00000000-0005-0000-0000-00003B010000}"/>
    <cellStyle name="20% - Акцент5 7 2" xfId="298" xr:uid="{00000000-0005-0000-0000-00003C010000}"/>
    <cellStyle name="20% - Акцент5 7 3" xfId="299" xr:uid="{00000000-0005-0000-0000-00003D010000}"/>
    <cellStyle name="20% - Акцент5 8" xfId="300" xr:uid="{00000000-0005-0000-0000-00003E010000}"/>
    <cellStyle name="20% - Акцент5 8 2" xfId="301" xr:uid="{00000000-0005-0000-0000-00003F010000}"/>
    <cellStyle name="20% - Акцент5 8 3" xfId="302" xr:uid="{00000000-0005-0000-0000-000040010000}"/>
    <cellStyle name="20% - Акцент5 9" xfId="303" xr:uid="{00000000-0005-0000-0000-000041010000}"/>
    <cellStyle name="20% - Акцент5 9 2" xfId="304" xr:uid="{00000000-0005-0000-0000-000042010000}"/>
    <cellStyle name="20% - Акцент5 9 3" xfId="305" xr:uid="{00000000-0005-0000-0000-000043010000}"/>
    <cellStyle name="20% - Акцент6 10" xfId="306" xr:uid="{00000000-0005-0000-0000-000044010000}"/>
    <cellStyle name="20% - Акцент6 10 2" xfId="307" xr:uid="{00000000-0005-0000-0000-000045010000}"/>
    <cellStyle name="20% - Акцент6 10 3" xfId="308" xr:uid="{00000000-0005-0000-0000-000046010000}"/>
    <cellStyle name="20% - Акцент6 11" xfId="309" xr:uid="{00000000-0005-0000-0000-000047010000}"/>
    <cellStyle name="20% - Акцент6 11 2" xfId="310" xr:uid="{00000000-0005-0000-0000-000048010000}"/>
    <cellStyle name="20% - Акцент6 11 3" xfId="311" xr:uid="{00000000-0005-0000-0000-000049010000}"/>
    <cellStyle name="20% - Акцент6 12" xfId="312" xr:uid="{00000000-0005-0000-0000-00004A010000}"/>
    <cellStyle name="20% - Акцент6 12 2" xfId="313" xr:uid="{00000000-0005-0000-0000-00004B010000}"/>
    <cellStyle name="20% - Акцент6 12 3" xfId="314" xr:uid="{00000000-0005-0000-0000-00004C010000}"/>
    <cellStyle name="20% - Акцент6 13" xfId="315" xr:uid="{00000000-0005-0000-0000-00004D010000}"/>
    <cellStyle name="20% - Акцент6 14" xfId="316" xr:uid="{00000000-0005-0000-0000-00004E010000}"/>
    <cellStyle name="20% - Акцент6 14 2" xfId="317" xr:uid="{00000000-0005-0000-0000-00004F010000}"/>
    <cellStyle name="20% - Акцент6 14 2 2" xfId="318" xr:uid="{00000000-0005-0000-0000-000050010000}"/>
    <cellStyle name="20% - Акцент6 14 2 2 2" xfId="319" xr:uid="{00000000-0005-0000-0000-000051010000}"/>
    <cellStyle name="20% - Акцент6 14 2 3" xfId="320" xr:uid="{00000000-0005-0000-0000-000052010000}"/>
    <cellStyle name="20% - Акцент6 14 2 3 2" xfId="321" xr:uid="{00000000-0005-0000-0000-000053010000}"/>
    <cellStyle name="20% - Акцент6 14 2 4" xfId="322" xr:uid="{00000000-0005-0000-0000-000054010000}"/>
    <cellStyle name="20% - Акцент6 14 3" xfId="323" xr:uid="{00000000-0005-0000-0000-000055010000}"/>
    <cellStyle name="20% - Акцент6 14 3 2" xfId="324" xr:uid="{00000000-0005-0000-0000-000056010000}"/>
    <cellStyle name="20% - Акцент6 14 3 2 2" xfId="325" xr:uid="{00000000-0005-0000-0000-000057010000}"/>
    <cellStyle name="20% - Акцент6 14 3 3" xfId="326" xr:uid="{00000000-0005-0000-0000-000058010000}"/>
    <cellStyle name="20% - Акцент6 14 4" xfId="327" xr:uid="{00000000-0005-0000-0000-000059010000}"/>
    <cellStyle name="20% - Акцент6 14 4 2" xfId="328" xr:uid="{00000000-0005-0000-0000-00005A010000}"/>
    <cellStyle name="20% - Акцент6 14 5" xfId="329" xr:uid="{00000000-0005-0000-0000-00005B010000}"/>
    <cellStyle name="20% - Акцент6 14 5 2" xfId="330" xr:uid="{00000000-0005-0000-0000-00005C010000}"/>
    <cellStyle name="20% - Акцент6 14 6" xfId="331" xr:uid="{00000000-0005-0000-0000-00005D010000}"/>
    <cellStyle name="20% - Акцент6 14 6 2" xfId="332" xr:uid="{00000000-0005-0000-0000-00005E010000}"/>
    <cellStyle name="20% - Акцент6 14 7" xfId="333" xr:uid="{00000000-0005-0000-0000-00005F010000}"/>
    <cellStyle name="20% - Акцент6 15" xfId="334" xr:uid="{00000000-0005-0000-0000-000060010000}"/>
    <cellStyle name="20% - Акцент6 15 2" xfId="335" xr:uid="{00000000-0005-0000-0000-000061010000}"/>
    <cellStyle name="20% - Акцент6 16" xfId="336" xr:uid="{00000000-0005-0000-0000-000062010000}"/>
    <cellStyle name="20% - Акцент6 16 2" xfId="337" xr:uid="{00000000-0005-0000-0000-000063010000}"/>
    <cellStyle name="20% - Акцент6 16 2 2" xfId="338" xr:uid="{00000000-0005-0000-0000-000064010000}"/>
    <cellStyle name="20% - Акцент6 16 3" xfId="339" xr:uid="{00000000-0005-0000-0000-000065010000}"/>
    <cellStyle name="20% - Акцент6 17" xfId="340" xr:uid="{00000000-0005-0000-0000-000066010000}"/>
    <cellStyle name="20% - Акцент6 17 2" xfId="341" xr:uid="{00000000-0005-0000-0000-000067010000}"/>
    <cellStyle name="20% - Акцент6 2" xfId="342" xr:uid="{00000000-0005-0000-0000-000068010000}"/>
    <cellStyle name="20% - Акцент6 2 2" xfId="343" xr:uid="{00000000-0005-0000-0000-000069010000}"/>
    <cellStyle name="20% - Акцент6 2 3" xfId="344" xr:uid="{00000000-0005-0000-0000-00006A010000}"/>
    <cellStyle name="20% - Акцент6 3" xfId="345" xr:uid="{00000000-0005-0000-0000-00006B010000}"/>
    <cellStyle name="20% - Акцент6 3 2" xfId="346" xr:uid="{00000000-0005-0000-0000-00006C010000}"/>
    <cellStyle name="20% - Акцент6 3 3" xfId="347" xr:uid="{00000000-0005-0000-0000-00006D010000}"/>
    <cellStyle name="20% - Акцент6 4" xfId="348" xr:uid="{00000000-0005-0000-0000-00006E010000}"/>
    <cellStyle name="20% - Акцент6 4 2" xfId="349" xr:uid="{00000000-0005-0000-0000-00006F010000}"/>
    <cellStyle name="20% - Акцент6 4 3" xfId="350" xr:uid="{00000000-0005-0000-0000-000070010000}"/>
    <cellStyle name="20% - Акцент6 5" xfId="351" xr:uid="{00000000-0005-0000-0000-000071010000}"/>
    <cellStyle name="20% - Акцент6 5 2" xfId="352" xr:uid="{00000000-0005-0000-0000-000072010000}"/>
    <cellStyle name="20% - Акцент6 5 3" xfId="353" xr:uid="{00000000-0005-0000-0000-000073010000}"/>
    <cellStyle name="20% - Акцент6 6" xfId="354" xr:uid="{00000000-0005-0000-0000-000074010000}"/>
    <cellStyle name="20% - Акцент6 6 2" xfId="355" xr:uid="{00000000-0005-0000-0000-000075010000}"/>
    <cellStyle name="20% - Акцент6 6 3" xfId="356" xr:uid="{00000000-0005-0000-0000-000076010000}"/>
    <cellStyle name="20% - Акцент6 7" xfId="357" xr:uid="{00000000-0005-0000-0000-000077010000}"/>
    <cellStyle name="20% - Акцент6 7 2" xfId="358" xr:uid="{00000000-0005-0000-0000-000078010000}"/>
    <cellStyle name="20% - Акцент6 7 3" xfId="359" xr:uid="{00000000-0005-0000-0000-000079010000}"/>
    <cellStyle name="20% - Акцент6 8" xfId="360" xr:uid="{00000000-0005-0000-0000-00007A010000}"/>
    <cellStyle name="20% - Акцент6 8 2" xfId="361" xr:uid="{00000000-0005-0000-0000-00007B010000}"/>
    <cellStyle name="20% - Акцент6 8 3" xfId="362" xr:uid="{00000000-0005-0000-0000-00007C010000}"/>
    <cellStyle name="20% - Акцент6 9" xfId="363" xr:uid="{00000000-0005-0000-0000-00007D010000}"/>
    <cellStyle name="20% - Акцент6 9 2" xfId="364" xr:uid="{00000000-0005-0000-0000-00007E010000}"/>
    <cellStyle name="20% - Акцент6 9 3" xfId="365" xr:uid="{00000000-0005-0000-0000-00007F010000}"/>
    <cellStyle name="40% - Accent1" xfId="2376" xr:uid="{00000000-0005-0000-0000-000080010000}"/>
    <cellStyle name="40% - Accent2" xfId="2377" xr:uid="{00000000-0005-0000-0000-000081010000}"/>
    <cellStyle name="40% - Accent3" xfId="2378" xr:uid="{00000000-0005-0000-0000-000082010000}"/>
    <cellStyle name="40% - Accent4" xfId="2379" xr:uid="{00000000-0005-0000-0000-000083010000}"/>
    <cellStyle name="40% - Accent5" xfId="2380" xr:uid="{00000000-0005-0000-0000-000084010000}"/>
    <cellStyle name="40% - Accent6" xfId="2381" xr:uid="{00000000-0005-0000-0000-000085010000}"/>
    <cellStyle name="40% - Акцент1 10" xfId="366" xr:uid="{00000000-0005-0000-0000-000086010000}"/>
    <cellStyle name="40% - Акцент1 10 2" xfId="367" xr:uid="{00000000-0005-0000-0000-000087010000}"/>
    <cellStyle name="40% - Акцент1 10 3" xfId="368" xr:uid="{00000000-0005-0000-0000-000088010000}"/>
    <cellStyle name="40% - Акцент1 11" xfId="369" xr:uid="{00000000-0005-0000-0000-000089010000}"/>
    <cellStyle name="40% - Акцент1 11 2" xfId="370" xr:uid="{00000000-0005-0000-0000-00008A010000}"/>
    <cellStyle name="40% - Акцент1 11 3" xfId="371" xr:uid="{00000000-0005-0000-0000-00008B010000}"/>
    <cellStyle name="40% - Акцент1 12" xfId="372" xr:uid="{00000000-0005-0000-0000-00008C010000}"/>
    <cellStyle name="40% - Акцент1 12 2" xfId="373" xr:uid="{00000000-0005-0000-0000-00008D010000}"/>
    <cellStyle name="40% - Акцент1 12 3" xfId="374" xr:uid="{00000000-0005-0000-0000-00008E010000}"/>
    <cellStyle name="40% - Акцент1 13" xfId="375" xr:uid="{00000000-0005-0000-0000-00008F010000}"/>
    <cellStyle name="40% - Акцент1 14" xfId="376" xr:uid="{00000000-0005-0000-0000-000090010000}"/>
    <cellStyle name="40% - Акцент1 14 2" xfId="377" xr:uid="{00000000-0005-0000-0000-000091010000}"/>
    <cellStyle name="40% - Акцент1 14 2 2" xfId="378" xr:uid="{00000000-0005-0000-0000-000092010000}"/>
    <cellStyle name="40% - Акцент1 14 2 2 2" xfId="379" xr:uid="{00000000-0005-0000-0000-000093010000}"/>
    <cellStyle name="40% - Акцент1 14 2 3" xfId="380" xr:uid="{00000000-0005-0000-0000-000094010000}"/>
    <cellStyle name="40% - Акцент1 14 2 3 2" xfId="381" xr:uid="{00000000-0005-0000-0000-000095010000}"/>
    <cellStyle name="40% - Акцент1 14 2 4" xfId="382" xr:uid="{00000000-0005-0000-0000-000096010000}"/>
    <cellStyle name="40% - Акцент1 14 3" xfId="383" xr:uid="{00000000-0005-0000-0000-000097010000}"/>
    <cellStyle name="40% - Акцент1 14 3 2" xfId="384" xr:uid="{00000000-0005-0000-0000-000098010000}"/>
    <cellStyle name="40% - Акцент1 14 3 2 2" xfId="385" xr:uid="{00000000-0005-0000-0000-000099010000}"/>
    <cellStyle name="40% - Акцент1 14 3 3" xfId="386" xr:uid="{00000000-0005-0000-0000-00009A010000}"/>
    <cellStyle name="40% - Акцент1 14 4" xfId="387" xr:uid="{00000000-0005-0000-0000-00009B010000}"/>
    <cellStyle name="40% - Акцент1 14 4 2" xfId="388" xr:uid="{00000000-0005-0000-0000-00009C010000}"/>
    <cellStyle name="40% - Акцент1 14 5" xfId="389" xr:uid="{00000000-0005-0000-0000-00009D010000}"/>
    <cellStyle name="40% - Акцент1 14 5 2" xfId="390" xr:uid="{00000000-0005-0000-0000-00009E010000}"/>
    <cellStyle name="40% - Акцент1 14 6" xfId="391" xr:uid="{00000000-0005-0000-0000-00009F010000}"/>
    <cellStyle name="40% - Акцент1 14 6 2" xfId="392" xr:uid="{00000000-0005-0000-0000-0000A0010000}"/>
    <cellStyle name="40% - Акцент1 14 7" xfId="393" xr:uid="{00000000-0005-0000-0000-0000A1010000}"/>
    <cellStyle name="40% - Акцент1 15" xfId="394" xr:uid="{00000000-0005-0000-0000-0000A2010000}"/>
    <cellStyle name="40% - Акцент1 15 2" xfId="395" xr:uid="{00000000-0005-0000-0000-0000A3010000}"/>
    <cellStyle name="40% - Акцент1 16" xfId="396" xr:uid="{00000000-0005-0000-0000-0000A4010000}"/>
    <cellStyle name="40% - Акцент1 16 2" xfId="397" xr:uid="{00000000-0005-0000-0000-0000A5010000}"/>
    <cellStyle name="40% - Акцент1 16 2 2" xfId="398" xr:uid="{00000000-0005-0000-0000-0000A6010000}"/>
    <cellStyle name="40% - Акцент1 16 3" xfId="399" xr:uid="{00000000-0005-0000-0000-0000A7010000}"/>
    <cellStyle name="40% - Акцент1 17" xfId="400" xr:uid="{00000000-0005-0000-0000-0000A8010000}"/>
    <cellStyle name="40% - Акцент1 17 2" xfId="401" xr:uid="{00000000-0005-0000-0000-0000A9010000}"/>
    <cellStyle name="40% - Акцент1 2" xfId="402" xr:uid="{00000000-0005-0000-0000-0000AA010000}"/>
    <cellStyle name="40% - Акцент1 2 2" xfId="403" xr:uid="{00000000-0005-0000-0000-0000AB010000}"/>
    <cellStyle name="40% - Акцент1 2 3" xfId="404" xr:uid="{00000000-0005-0000-0000-0000AC010000}"/>
    <cellStyle name="40% - Акцент1 3" xfId="405" xr:uid="{00000000-0005-0000-0000-0000AD010000}"/>
    <cellStyle name="40% - Акцент1 3 2" xfId="406" xr:uid="{00000000-0005-0000-0000-0000AE010000}"/>
    <cellStyle name="40% - Акцент1 3 3" xfId="407" xr:uid="{00000000-0005-0000-0000-0000AF010000}"/>
    <cellStyle name="40% - Акцент1 4" xfId="408" xr:uid="{00000000-0005-0000-0000-0000B0010000}"/>
    <cellStyle name="40% - Акцент1 4 2" xfId="409" xr:uid="{00000000-0005-0000-0000-0000B1010000}"/>
    <cellStyle name="40% - Акцент1 4 3" xfId="410" xr:uid="{00000000-0005-0000-0000-0000B2010000}"/>
    <cellStyle name="40% - Акцент1 5" xfId="411" xr:uid="{00000000-0005-0000-0000-0000B3010000}"/>
    <cellStyle name="40% - Акцент1 5 2" xfId="412" xr:uid="{00000000-0005-0000-0000-0000B4010000}"/>
    <cellStyle name="40% - Акцент1 5 3" xfId="413" xr:uid="{00000000-0005-0000-0000-0000B5010000}"/>
    <cellStyle name="40% - Акцент1 6" xfId="414" xr:uid="{00000000-0005-0000-0000-0000B6010000}"/>
    <cellStyle name="40% - Акцент1 6 2" xfId="415" xr:uid="{00000000-0005-0000-0000-0000B7010000}"/>
    <cellStyle name="40% - Акцент1 6 3" xfId="416" xr:uid="{00000000-0005-0000-0000-0000B8010000}"/>
    <cellStyle name="40% - Акцент1 7" xfId="417" xr:uid="{00000000-0005-0000-0000-0000B9010000}"/>
    <cellStyle name="40% - Акцент1 7 2" xfId="418" xr:uid="{00000000-0005-0000-0000-0000BA010000}"/>
    <cellStyle name="40% - Акцент1 7 3" xfId="419" xr:uid="{00000000-0005-0000-0000-0000BB010000}"/>
    <cellStyle name="40% - Акцент1 8" xfId="420" xr:uid="{00000000-0005-0000-0000-0000BC010000}"/>
    <cellStyle name="40% - Акцент1 8 2" xfId="421" xr:uid="{00000000-0005-0000-0000-0000BD010000}"/>
    <cellStyle name="40% - Акцент1 8 3" xfId="422" xr:uid="{00000000-0005-0000-0000-0000BE010000}"/>
    <cellStyle name="40% - Акцент1 9" xfId="423" xr:uid="{00000000-0005-0000-0000-0000BF010000}"/>
    <cellStyle name="40% - Акцент1 9 2" xfId="424" xr:uid="{00000000-0005-0000-0000-0000C0010000}"/>
    <cellStyle name="40% - Акцент1 9 3" xfId="425" xr:uid="{00000000-0005-0000-0000-0000C1010000}"/>
    <cellStyle name="40% - Акцент2 10" xfId="426" xr:uid="{00000000-0005-0000-0000-0000C2010000}"/>
    <cellStyle name="40% - Акцент2 10 2" xfId="427" xr:uid="{00000000-0005-0000-0000-0000C3010000}"/>
    <cellStyle name="40% - Акцент2 10 3" xfId="428" xr:uid="{00000000-0005-0000-0000-0000C4010000}"/>
    <cellStyle name="40% - Акцент2 11" xfId="429" xr:uid="{00000000-0005-0000-0000-0000C5010000}"/>
    <cellStyle name="40% - Акцент2 11 2" xfId="430" xr:uid="{00000000-0005-0000-0000-0000C6010000}"/>
    <cellStyle name="40% - Акцент2 11 3" xfId="431" xr:uid="{00000000-0005-0000-0000-0000C7010000}"/>
    <cellStyle name="40% - Акцент2 12" xfId="432" xr:uid="{00000000-0005-0000-0000-0000C8010000}"/>
    <cellStyle name="40% - Акцент2 12 2" xfId="433" xr:uid="{00000000-0005-0000-0000-0000C9010000}"/>
    <cellStyle name="40% - Акцент2 12 3" xfId="434" xr:uid="{00000000-0005-0000-0000-0000CA010000}"/>
    <cellStyle name="40% - Акцент2 13" xfId="435" xr:uid="{00000000-0005-0000-0000-0000CB010000}"/>
    <cellStyle name="40% - Акцент2 14" xfId="436" xr:uid="{00000000-0005-0000-0000-0000CC010000}"/>
    <cellStyle name="40% - Акцент2 14 2" xfId="437" xr:uid="{00000000-0005-0000-0000-0000CD010000}"/>
    <cellStyle name="40% - Акцент2 14 2 2" xfId="438" xr:uid="{00000000-0005-0000-0000-0000CE010000}"/>
    <cellStyle name="40% - Акцент2 14 3" xfId="439" xr:uid="{00000000-0005-0000-0000-0000CF010000}"/>
    <cellStyle name="40% - Акцент2 15" xfId="440" xr:uid="{00000000-0005-0000-0000-0000D0010000}"/>
    <cellStyle name="40% - Акцент2 15 2" xfId="441" xr:uid="{00000000-0005-0000-0000-0000D1010000}"/>
    <cellStyle name="40% - Акцент2 16" xfId="442" xr:uid="{00000000-0005-0000-0000-0000D2010000}"/>
    <cellStyle name="40% - Акцент2 2" xfId="443" xr:uid="{00000000-0005-0000-0000-0000D3010000}"/>
    <cellStyle name="40% - Акцент2 2 2" xfId="444" xr:uid="{00000000-0005-0000-0000-0000D4010000}"/>
    <cellStyle name="40% - Акцент2 2 3" xfId="445" xr:uid="{00000000-0005-0000-0000-0000D5010000}"/>
    <cellStyle name="40% - Акцент2 2 4" xfId="446" xr:uid="{00000000-0005-0000-0000-0000D6010000}"/>
    <cellStyle name="40% - Акцент2 2 4 2" xfId="447" xr:uid="{00000000-0005-0000-0000-0000D7010000}"/>
    <cellStyle name="40% - Акцент2 3" xfId="448" xr:uid="{00000000-0005-0000-0000-0000D8010000}"/>
    <cellStyle name="40% - Акцент2 3 2" xfId="449" xr:uid="{00000000-0005-0000-0000-0000D9010000}"/>
    <cellStyle name="40% - Акцент2 3 3" xfId="450" xr:uid="{00000000-0005-0000-0000-0000DA010000}"/>
    <cellStyle name="40% - Акцент2 4" xfId="451" xr:uid="{00000000-0005-0000-0000-0000DB010000}"/>
    <cellStyle name="40% - Акцент2 4 2" xfId="452" xr:uid="{00000000-0005-0000-0000-0000DC010000}"/>
    <cellStyle name="40% - Акцент2 4 3" xfId="453" xr:uid="{00000000-0005-0000-0000-0000DD010000}"/>
    <cellStyle name="40% - Акцент2 5" xfId="454" xr:uid="{00000000-0005-0000-0000-0000DE010000}"/>
    <cellStyle name="40% - Акцент2 5 2" xfId="455" xr:uid="{00000000-0005-0000-0000-0000DF010000}"/>
    <cellStyle name="40% - Акцент2 5 3" xfId="456" xr:uid="{00000000-0005-0000-0000-0000E0010000}"/>
    <cellStyle name="40% - Акцент2 6" xfId="457" xr:uid="{00000000-0005-0000-0000-0000E1010000}"/>
    <cellStyle name="40% - Акцент2 6 2" xfId="458" xr:uid="{00000000-0005-0000-0000-0000E2010000}"/>
    <cellStyle name="40% - Акцент2 6 3" xfId="459" xr:uid="{00000000-0005-0000-0000-0000E3010000}"/>
    <cellStyle name="40% - Акцент2 7" xfId="460" xr:uid="{00000000-0005-0000-0000-0000E4010000}"/>
    <cellStyle name="40% - Акцент2 7 2" xfId="461" xr:uid="{00000000-0005-0000-0000-0000E5010000}"/>
    <cellStyle name="40% - Акцент2 7 3" xfId="462" xr:uid="{00000000-0005-0000-0000-0000E6010000}"/>
    <cellStyle name="40% - Акцент2 8" xfId="463" xr:uid="{00000000-0005-0000-0000-0000E7010000}"/>
    <cellStyle name="40% - Акцент2 8 2" xfId="464" xr:uid="{00000000-0005-0000-0000-0000E8010000}"/>
    <cellStyle name="40% - Акцент2 8 3" xfId="465" xr:uid="{00000000-0005-0000-0000-0000E9010000}"/>
    <cellStyle name="40% - Акцент2 9" xfId="466" xr:uid="{00000000-0005-0000-0000-0000EA010000}"/>
    <cellStyle name="40% - Акцент2 9 2" xfId="467" xr:uid="{00000000-0005-0000-0000-0000EB010000}"/>
    <cellStyle name="40% - Акцент2 9 3" xfId="468" xr:uid="{00000000-0005-0000-0000-0000EC010000}"/>
    <cellStyle name="40% - Акцент3 10" xfId="469" xr:uid="{00000000-0005-0000-0000-0000ED010000}"/>
    <cellStyle name="40% - Акцент3 10 2" xfId="470" xr:uid="{00000000-0005-0000-0000-0000EE010000}"/>
    <cellStyle name="40% - Акцент3 10 3" xfId="471" xr:uid="{00000000-0005-0000-0000-0000EF010000}"/>
    <cellStyle name="40% - Акцент3 11" xfId="472" xr:uid="{00000000-0005-0000-0000-0000F0010000}"/>
    <cellStyle name="40% - Акцент3 11 2" xfId="473" xr:uid="{00000000-0005-0000-0000-0000F1010000}"/>
    <cellStyle name="40% - Акцент3 11 3" xfId="474" xr:uid="{00000000-0005-0000-0000-0000F2010000}"/>
    <cellStyle name="40% - Акцент3 12" xfId="475" xr:uid="{00000000-0005-0000-0000-0000F3010000}"/>
    <cellStyle name="40% - Акцент3 12 2" xfId="476" xr:uid="{00000000-0005-0000-0000-0000F4010000}"/>
    <cellStyle name="40% - Акцент3 12 3" xfId="477" xr:uid="{00000000-0005-0000-0000-0000F5010000}"/>
    <cellStyle name="40% - Акцент3 13" xfId="478" xr:uid="{00000000-0005-0000-0000-0000F6010000}"/>
    <cellStyle name="40% - Акцент3 14" xfId="479" xr:uid="{00000000-0005-0000-0000-0000F7010000}"/>
    <cellStyle name="40% - Акцент3 14 2" xfId="480" xr:uid="{00000000-0005-0000-0000-0000F8010000}"/>
    <cellStyle name="40% - Акцент3 14 2 2" xfId="481" xr:uid="{00000000-0005-0000-0000-0000F9010000}"/>
    <cellStyle name="40% - Акцент3 14 3" xfId="482" xr:uid="{00000000-0005-0000-0000-0000FA010000}"/>
    <cellStyle name="40% - Акцент3 14 3 2" xfId="483" xr:uid="{00000000-0005-0000-0000-0000FB010000}"/>
    <cellStyle name="40% - Акцент3 14 3 2 2" xfId="484" xr:uid="{00000000-0005-0000-0000-0000FC010000}"/>
    <cellStyle name="40% - Акцент3 14 3 3" xfId="485" xr:uid="{00000000-0005-0000-0000-0000FD010000}"/>
    <cellStyle name="40% - Акцент3 14 4" xfId="486" xr:uid="{00000000-0005-0000-0000-0000FE010000}"/>
    <cellStyle name="40% - Акцент3 14 4 2" xfId="487" xr:uid="{00000000-0005-0000-0000-0000FF010000}"/>
    <cellStyle name="40% - Акцент3 14 5" xfId="488" xr:uid="{00000000-0005-0000-0000-000000020000}"/>
    <cellStyle name="40% - Акцент3 14 5 2" xfId="489" xr:uid="{00000000-0005-0000-0000-000001020000}"/>
    <cellStyle name="40% - Акцент3 14 6" xfId="490" xr:uid="{00000000-0005-0000-0000-000002020000}"/>
    <cellStyle name="40% - Акцент3 14 6 2" xfId="491" xr:uid="{00000000-0005-0000-0000-000003020000}"/>
    <cellStyle name="40% - Акцент3 14 7" xfId="492" xr:uid="{00000000-0005-0000-0000-000004020000}"/>
    <cellStyle name="40% - Акцент3 15" xfId="493" xr:uid="{00000000-0005-0000-0000-000005020000}"/>
    <cellStyle name="40% - Акцент3 15 2" xfId="494" xr:uid="{00000000-0005-0000-0000-000006020000}"/>
    <cellStyle name="40% - Акцент3 16" xfId="495" xr:uid="{00000000-0005-0000-0000-000007020000}"/>
    <cellStyle name="40% - Акцент3 16 2" xfId="496" xr:uid="{00000000-0005-0000-0000-000008020000}"/>
    <cellStyle name="40% - Акцент3 16 2 2" xfId="497" xr:uid="{00000000-0005-0000-0000-000009020000}"/>
    <cellStyle name="40% - Акцент3 16 3" xfId="498" xr:uid="{00000000-0005-0000-0000-00000A020000}"/>
    <cellStyle name="40% - Акцент3 17" xfId="499" xr:uid="{00000000-0005-0000-0000-00000B020000}"/>
    <cellStyle name="40% - Акцент3 17 2" xfId="500" xr:uid="{00000000-0005-0000-0000-00000C020000}"/>
    <cellStyle name="40% - Акцент3 2" xfId="501" xr:uid="{00000000-0005-0000-0000-00000D020000}"/>
    <cellStyle name="40% - Акцент3 2 2" xfId="502" xr:uid="{00000000-0005-0000-0000-00000E020000}"/>
    <cellStyle name="40% - Акцент3 2 3" xfId="503" xr:uid="{00000000-0005-0000-0000-00000F020000}"/>
    <cellStyle name="40% - Акцент3 3" xfId="504" xr:uid="{00000000-0005-0000-0000-000010020000}"/>
    <cellStyle name="40% - Акцент3 3 2" xfId="505" xr:uid="{00000000-0005-0000-0000-000011020000}"/>
    <cellStyle name="40% - Акцент3 3 3" xfId="506" xr:uid="{00000000-0005-0000-0000-000012020000}"/>
    <cellStyle name="40% - Акцент3 4" xfId="507" xr:uid="{00000000-0005-0000-0000-000013020000}"/>
    <cellStyle name="40% - Акцент3 4 2" xfId="508" xr:uid="{00000000-0005-0000-0000-000014020000}"/>
    <cellStyle name="40% - Акцент3 4 3" xfId="509" xr:uid="{00000000-0005-0000-0000-000015020000}"/>
    <cellStyle name="40% - Акцент3 5" xfId="510" xr:uid="{00000000-0005-0000-0000-000016020000}"/>
    <cellStyle name="40% - Акцент3 5 2" xfId="511" xr:uid="{00000000-0005-0000-0000-000017020000}"/>
    <cellStyle name="40% - Акцент3 5 3" xfId="512" xr:uid="{00000000-0005-0000-0000-000018020000}"/>
    <cellStyle name="40% - Акцент3 6" xfId="513" xr:uid="{00000000-0005-0000-0000-000019020000}"/>
    <cellStyle name="40% - Акцент3 6 2" xfId="514" xr:uid="{00000000-0005-0000-0000-00001A020000}"/>
    <cellStyle name="40% - Акцент3 6 3" xfId="515" xr:uid="{00000000-0005-0000-0000-00001B020000}"/>
    <cellStyle name="40% - Акцент3 7" xfId="516" xr:uid="{00000000-0005-0000-0000-00001C020000}"/>
    <cellStyle name="40% - Акцент3 7 2" xfId="517" xr:uid="{00000000-0005-0000-0000-00001D020000}"/>
    <cellStyle name="40% - Акцент3 7 3" xfId="518" xr:uid="{00000000-0005-0000-0000-00001E020000}"/>
    <cellStyle name="40% - Акцент3 8" xfId="519" xr:uid="{00000000-0005-0000-0000-00001F020000}"/>
    <cellStyle name="40% - Акцент3 8 2" xfId="520" xr:uid="{00000000-0005-0000-0000-000020020000}"/>
    <cellStyle name="40% - Акцент3 8 3" xfId="521" xr:uid="{00000000-0005-0000-0000-000021020000}"/>
    <cellStyle name="40% - Акцент3 9" xfId="522" xr:uid="{00000000-0005-0000-0000-000022020000}"/>
    <cellStyle name="40% - Акцент3 9 2" xfId="523" xr:uid="{00000000-0005-0000-0000-000023020000}"/>
    <cellStyle name="40% - Акцент3 9 3" xfId="524" xr:uid="{00000000-0005-0000-0000-000024020000}"/>
    <cellStyle name="40% - Акцент4 10" xfId="525" xr:uid="{00000000-0005-0000-0000-000025020000}"/>
    <cellStyle name="40% - Акцент4 10 2" xfId="526" xr:uid="{00000000-0005-0000-0000-000026020000}"/>
    <cellStyle name="40% - Акцент4 10 3" xfId="527" xr:uid="{00000000-0005-0000-0000-000027020000}"/>
    <cellStyle name="40% - Акцент4 11" xfId="528" xr:uid="{00000000-0005-0000-0000-000028020000}"/>
    <cellStyle name="40% - Акцент4 11 2" xfId="529" xr:uid="{00000000-0005-0000-0000-000029020000}"/>
    <cellStyle name="40% - Акцент4 11 3" xfId="530" xr:uid="{00000000-0005-0000-0000-00002A020000}"/>
    <cellStyle name="40% - Акцент4 12" xfId="531" xr:uid="{00000000-0005-0000-0000-00002B020000}"/>
    <cellStyle name="40% - Акцент4 12 2" xfId="532" xr:uid="{00000000-0005-0000-0000-00002C020000}"/>
    <cellStyle name="40% - Акцент4 12 3" xfId="533" xr:uid="{00000000-0005-0000-0000-00002D020000}"/>
    <cellStyle name="40% - Акцент4 13" xfId="534" xr:uid="{00000000-0005-0000-0000-00002E020000}"/>
    <cellStyle name="40% - Акцент4 14" xfId="535" xr:uid="{00000000-0005-0000-0000-00002F020000}"/>
    <cellStyle name="40% - Акцент4 14 2" xfId="536" xr:uid="{00000000-0005-0000-0000-000030020000}"/>
    <cellStyle name="40% - Акцент4 14 2 2" xfId="537" xr:uid="{00000000-0005-0000-0000-000031020000}"/>
    <cellStyle name="40% - Акцент4 14 2 2 2" xfId="538" xr:uid="{00000000-0005-0000-0000-000032020000}"/>
    <cellStyle name="40% - Акцент4 14 2 3" xfId="539" xr:uid="{00000000-0005-0000-0000-000033020000}"/>
    <cellStyle name="40% - Акцент4 14 2 3 2" xfId="540" xr:uid="{00000000-0005-0000-0000-000034020000}"/>
    <cellStyle name="40% - Акцент4 14 2 4" xfId="541" xr:uid="{00000000-0005-0000-0000-000035020000}"/>
    <cellStyle name="40% - Акцент4 14 3" xfId="542" xr:uid="{00000000-0005-0000-0000-000036020000}"/>
    <cellStyle name="40% - Акцент4 14 3 2" xfId="543" xr:uid="{00000000-0005-0000-0000-000037020000}"/>
    <cellStyle name="40% - Акцент4 14 3 2 2" xfId="544" xr:uid="{00000000-0005-0000-0000-000038020000}"/>
    <cellStyle name="40% - Акцент4 14 3 3" xfId="545" xr:uid="{00000000-0005-0000-0000-000039020000}"/>
    <cellStyle name="40% - Акцент4 14 4" xfId="546" xr:uid="{00000000-0005-0000-0000-00003A020000}"/>
    <cellStyle name="40% - Акцент4 14 4 2" xfId="547" xr:uid="{00000000-0005-0000-0000-00003B020000}"/>
    <cellStyle name="40% - Акцент4 14 5" xfId="548" xr:uid="{00000000-0005-0000-0000-00003C020000}"/>
    <cellStyle name="40% - Акцент4 14 5 2" xfId="549" xr:uid="{00000000-0005-0000-0000-00003D020000}"/>
    <cellStyle name="40% - Акцент4 14 6" xfId="550" xr:uid="{00000000-0005-0000-0000-00003E020000}"/>
    <cellStyle name="40% - Акцент4 14 6 2" xfId="551" xr:uid="{00000000-0005-0000-0000-00003F020000}"/>
    <cellStyle name="40% - Акцент4 14 7" xfId="552" xr:uid="{00000000-0005-0000-0000-000040020000}"/>
    <cellStyle name="40% - Акцент4 15" xfId="553" xr:uid="{00000000-0005-0000-0000-000041020000}"/>
    <cellStyle name="40% - Акцент4 15 2" xfId="554" xr:uid="{00000000-0005-0000-0000-000042020000}"/>
    <cellStyle name="40% - Акцент4 16" xfId="555" xr:uid="{00000000-0005-0000-0000-000043020000}"/>
    <cellStyle name="40% - Акцент4 16 2" xfId="556" xr:uid="{00000000-0005-0000-0000-000044020000}"/>
    <cellStyle name="40% - Акцент4 16 2 2" xfId="557" xr:uid="{00000000-0005-0000-0000-000045020000}"/>
    <cellStyle name="40% - Акцент4 16 3" xfId="558" xr:uid="{00000000-0005-0000-0000-000046020000}"/>
    <cellStyle name="40% - Акцент4 17" xfId="559" xr:uid="{00000000-0005-0000-0000-000047020000}"/>
    <cellStyle name="40% - Акцент4 17 2" xfId="560" xr:uid="{00000000-0005-0000-0000-000048020000}"/>
    <cellStyle name="40% - Акцент4 2" xfId="561" xr:uid="{00000000-0005-0000-0000-000049020000}"/>
    <cellStyle name="40% - Акцент4 2 2" xfId="562" xr:uid="{00000000-0005-0000-0000-00004A020000}"/>
    <cellStyle name="40% - Акцент4 2 3" xfId="563" xr:uid="{00000000-0005-0000-0000-00004B020000}"/>
    <cellStyle name="40% - Акцент4 3" xfId="564" xr:uid="{00000000-0005-0000-0000-00004C020000}"/>
    <cellStyle name="40% - Акцент4 3 2" xfId="565" xr:uid="{00000000-0005-0000-0000-00004D020000}"/>
    <cellStyle name="40% - Акцент4 3 3" xfId="566" xr:uid="{00000000-0005-0000-0000-00004E020000}"/>
    <cellStyle name="40% - Акцент4 4" xfId="567" xr:uid="{00000000-0005-0000-0000-00004F020000}"/>
    <cellStyle name="40% - Акцент4 4 2" xfId="568" xr:uid="{00000000-0005-0000-0000-000050020000}"/>
    <cellStyle name="40% - Акцент4 4 3" xfId="569" xr:uid="{00000000-0005-0000-0000-000051020000}"/>
    <cellStyle name="40% - Акцент4 5" xfId="570" xr:uid="{00000000-0005-0000-0000-000052020000}"/>
    <cellStyle name="40% - Акцент4 5 2" xfId="571" xr:uid="{00000000-0005-0000-0000-000053020000}"/>
    <cellStyle name="40% - Акцент4 5 3" xfId="572" xr:uid="{00000000-0005-0000-0000-000054020000}"/>
    <cellStyle name="40% - Акцент4 6" xfId="573" xr:uid="{00000000-0005-0000-0000-000055020000}"/>
    <cellStyle name="40% - Акцент4 6 2" xfId="574" xr:uid="{00000000-0005-0000-0000-000056020000}"/>
    <cellStyle name="40% - Акцент4 6 3" xfId="575" xr:uid="{00000000-0005-0000-0000-000057020000}"/>
    <cellStyle name="40% - Акцент4 7" xfId="576" xr:uid="{00000000-0005-0000-0000-000058020000}"/>
    <cellStyle name="40% - Акцент4 7 2" xfId="577" xr:uid="{00000000-0005-0000-0000-000059020000}"/>
    <cellStyle name="40% - Акцент4 7 3" xfId="578" xr:uid="{00000000-0005-0000-0000-00005A020000}"/>
    <cellStyle name="40% - Акцент4 8" xfId="579" xr:uid="{00000000-0005-0000-0000-00005B020000}"/>
    <cellStyle name="40% - Акцент4 8 2" xfId="580" xr:uid="{00000000-0005-0000-0000-00005C020000}"/>
    <cellStyle name="40% - Акцент4 8 3" xfId="581" xr:uid="{00000000-0005-0000-0000-00005D020000}"/>
    <cellStyle name="40% - Акцент4 9" xfId="582" xr:uid="{00000000-0005-0000-0000-00005E020000}"/>
    <cellStyle name="40% - Акцент4 9 2" xfId="583" xr:uid="{00000000-0005-0000-0000-00005F020000}"/>
    <cellStyle name="40% - Акцент4 9 3" xfId="584" xr:uid="{00000000-0005-0000-0000-000060020000}"/>
    <cellStyle name="40% - Акцент5 10" xfId="585" xr:uid="{00000000-0005-0000-0000-000061020000}"/>
    <cellStyle name="40% - Акцент5 10 2" xfId="586" xr:uid="{00000000-0005-0000-0000-000062020000}"/>
    <cellStyle name="40% - Акцент5 10 3" xfId="587" xr:uid="{00000000-0005-0000-0000-000063020000}"/>
    <cellStyle name="40% - Акцент5 11" xfId="588" xr:uid="{00000000-0005-0000-0000-000064020000}"/>
    <cellStyle name="40% - Акцент5 11 2" xfId="589" xr:uid="{00000000-0005-0000-0000-000065020000}"/>
    <cellStyle name="40% - Акцент5 11 3" xfId="590" xr:uid="{00000000-0005-0000-0000-000066020000}"/>
    <cellStyle name="40% - Акцент5 12" xfId="591" xr:uid="{00000000-0005-0000-0000-000067020000}"/>
    <cellStyle name="40% - Акцент5 12 2" xfId="592" xr:uid="{00000000-0005-0000-0000-000068020000}"/>
    <cellStyle name="40% - Акцент5 12 3" xfId="593" xr:uid="{00000000-0005-0000-0000-000069020000}"/>
    <cellStyle name="40% - Акцент5 13" xfId="594" xr:uid="{00000000-0005-0000-0000-00006A020000}"/>
    <cellStyle name="40% - Акцент5 14" xfId="595" xr:uid="{00000000-0005-0000-0000-00006B020000}"/>
    <cellStyle name="40% - Акцент5 14 2" xfId="596" xr:uid="{00000000-0005-0000-0000-00006C020000}"/>
    <cellStyle name="40% - Акцент5 14 2 2" xfId="597" xr:uid="{00000000-0005-0000-0000-00006D020000}"/>
    <cellStyle name="40% - Акцент5 14 3" xfId="598" xr:uid="{00000000-0005-0000-0000-00006E020000}"/>
    <cellStyle name="40% - Акцент5 15" xfId="599" xr:uid="{00000000-0005-0000-0000-00006F020000}"/>
    <cellStyle name="40% - Акцент5 15 2" xfId="600" xr:uid="{00000000-0005-0000-0000-000070020000}"/>
    <cellStyle name="40% - Акцент5 16" xfId="601" xr:uid="{00000000-0005-0000-0000-000071020000}"/>
    <cellStyle name="40% - Акцент5 2" xfId="602" xr:uid="{00000000-0005-0000-0000-000072020000}"/>
    <cellStyle name="40% - Акцент5 2 2" xfId="603" xr:uid="{00000000-0005-0000-0000-000073020000}"/>
    <cellStyle name="40% - Акцент5 2 3" xfId="604" xr:uid="{00000000-0005-0000-0000-000074020000}"/>
    <cellStyle name="40% - Акцент5 2 4" xfId="605" xr:uid="{00000000-0005-0000-0000-000075020000}"/>
    <cellStyle name="40% - Акцент5 2 4 2" xfId="606" xr:uid="{00000000-0005-0000-0000-000076020000}"/>
    <cellStyle name="40% - Акцент5 3" xfId="607" xr:uid="{00000000-0005-0000-0000-000077020000}"/>
    <cellStyle name="40% - Акцент5 3 2" xfId="608" xr:uid="{00000000-0005-0000-0000-000078020000}"/>
    <cellStyle name="40% - Акцент5 3 3" xfId="609" xr:uid="{00000000-0005-0000-0000-000079020000}"/>
    <cellStyle name="40% - Акцент5 4" xfId="610" xr:uid="{00000000-0005-0000-0000-00007A020000}"/>
    <cellStyle name="40% - Акцент5 4 2" xfId="611" xr:uid="{00000000-0005-0000-0000-00007B020000}"/>
    <cellStyle name="40% - Акцент5 4 3" xfId="612" xr:uid="{00000000-0005-0000-0000-00007C020000}"/>
    <cellStyle name="40% - Акцент5 5" xfId="613" xr:uid="{00000000-0005-0000-0000-00007D020000}"/>
    <cellStyle name="40% - Акцент5 5 2" xfId="614" xr:uid="{00000000-0005-0000-0000-00007E020000}"/>
    <cellStyle name="40% - Акцент5 5 3" xfId="615" xr:uid="{00000000-0005-0000-0000-00007F020000}"/>
    <cellStyle name="40% - Акцент5 6" xfId="616" xr:uid="{00000000-0005-0000-0000-000080020000}"/>
    <cellStyle name="40% - Акцент5 6 2" xfId="617" xr:uid="{00000000-0005-0000-0000-000081020000}"/>
    <cellStyle name="40% - Акцент5 6 3" xfId="618" xr:uid="{00000000-0005-0000-0000-000082020000}"/>
    <cellStyle name="40% - Акцент5 7" xfId="619" xr:uid="{00000000-0005-0000-0000-000083020000}"/>
    <cellStyle name="40% - Акцент5 7 2" xfId="620" xr:uid="{00000000-0005-0000-0000-000084020000}"/>
    <cellStyle name="40% - Акцент5 7 3" xfId="621" xr:uid="{00000000-0005-0000-0000-000085020000}"/>
    <cellStyle name="40% - Акцент5 8" xfId="622" xr:uid="{00000000-0005-0000-0000-000086020000}"/>
    <cellStyle name="40% - Акцент5 8 2" xfId="623" xr:uid="{00000000-0005-0000-0000-000087020000}"/>
    <cellStyle name="40% - Акцент5 8 3" xfId="624" xr:uid="{00000000-0005-0000-0000-000088020000}"/>
    <cellStyle name="40% - Акцент5 9" xfId="625" xr:uid="{00000000-0005-0000-0000-000089020000}"/>
    <cellStyle name="40% - Акцент5 9 2" xfId="626" xr:uid="{00000000-0005-0000-0000-00008A020000}"/>
    <cellStyle name="40% - Акцент5 9 3" xfId="627" xr:uid="{00000000-0005-0000-0000-00008B020000}"/>
    <cellStyle name="40% - Акцент6 10" xfId="628" xr:uid="{00000000-0005-0000-0000-00008C020000}"/>
    <cellStyle name="40% - Акцент6 10 2" xfId="629" xr:uid="{00000000-0005-0000-0000-00008D020000}"/>
    <cellStyle name="40% - Акцент6 10 3" xfId="630" xr:uid="{00000000-0005-0000-0000-00008E020000}"/>
    <cellStyle name="40% - Акцент6 11" xfId="631" xr:uid="{00000000-0005-0000-0000-00008F020000}"/>
    <cellStyle name="40% - Акцент6 11 2" xfId="632" xr:uid="{00000000-0005-0000-0000-000090020000}"/>
    <cellStyle name="40% - Акцент6 11 3" xfId="633" xr:uid="{00000000-0005-0000-0000-000091020000}"/>
    <cellStyle name="40% - Акцент6 12" xfId="634" xr:uid="{00000000-0005-0000-0000-000092020000}"/>
    <cellStyle name="40% - Акцент6 12 2" xfId="635" xr:uid="{00000000-0005-0000-0000-000093020000}"/>
    <cellStyle name="40% - Акцент6 12 3" xfId="636" xr:uid="{00000000-0005-0000-0000-000094020000}"/>
    <cellStyle name="40% - Акцент6 13" xfId="637" xr:uid="{00000000-0005-0000-0000-000095020000}"/>
    <cellStyle name="40% - Акцент6 14" xfId="638" xr:uid="{00000000-0005-0000-0000-000096020000}"/>
    <cellStyle name="40% - Акцент6 14 2" xfId="639" xr:uid="{00000000-0005-0000-0000-000097020000}"/>
    <cellStyle name="40% - Акцент6 14 2 2" xfId="640" xr:uid="{00000000-0005-0000-0000-000098020000}"/>
    <cellStyle name="40% - Акцент6 14 2 2 2" xfId="641" xr:uid="{00000000-0005-0000-0000-000099020000}"/>
    <cellStyle name="40% - Акцент6 14 2 3" xfId="642" xr:uid="{00000000-0005-0000-0000-00009A020000}"/>
    <cellStyle name="40% - Акцент6 14 2 3 2" xfId="643" xr:uid="{00000000-0005-0000-0000-00009B020000}"/>
    <cellStyle name="40% - Акцент6 14 2 4" xfId="644" xr:uid="{00000000-0005-0000-0000-00009C020000}"/>
    <cellStyle name="40% - Акцент6 14 3" xfId="645" xr:uid="{00000000-0005-0000-0000-00009D020000}"/>
    <cellStyle name="40% - Акцент6 14 3 2" xfId="646" xr:uid="{00000000-0005-0000-0000-00009E020000}"/>
    <cellStyle name="40% - Акцент6 14 3 2 2" xfId="647" xr:uid="{00000000-0005-0000-0000-00009F020000}"/>
    <cellStyle name="40% - Акцент6 14 3 3" xfId="648" xr:uid="{00000000-0005-0000-0000-0000A0020000}"/>
    <cellStyle name="40% - Акцент6 14 4" xfId="649" xr:uid="{00000000-0005-0000-0000-0000A1020000}"/>
    <cellStyle name="40% - Акцент6 14 4 2" xfId="650" xr:uid="{00000000-0005-0000-0000-0000A2020000}"/>
    <cellStyle name="40% - Акцент6 14 5" xfId="651" xr:uid="{00000000-0005-0000-0000-0000A3020000}"/>
    <cellStyle name="40% - Акцент6 14 5 2" xfId="652" xr:uid="{00000000-0005-0000-0000-0000A4020000}"/>
    <cellStyle name="40% - Акцент6 14 6" xfId="653" xr:uid="{00000000-0005-0000-0000-0000A5020000}"/>
    <cellStyle name="40% - Акцент6 14 6 2" xfId="654" xr:uid="{00000000-0005-0000-0000-0000A6020000}"/>
    <cellStyle name="40% - Акцент6 14 7" xfId="655" xr:uid="{00000000-0005-0000-0000-0000A7020000}"/>
    <cellStyle name="40% - Акцент6 15" xfId="656" xr:uid="{00000000-0005-0000-0000-0000A8020000}"/>
    <cellStyle name="40% - Акцент6 15 2" xfId="657" xr:uid="{00000000-0005-0000-0000-0000A9020000}"/>
    <cellStyle name="40% - Акцент6 16" xfId="658" xr:uid="{00000000-0005-0000-0000-0000AA020000}"/>
    <cellStyle name="40% - Акцент6 16 2" xfId="659" xr:uid="{00000000-0005-0000-0000-0000AB020000}"/>
    <cellStyle name="40% - Акцент6 16 2 2" xfId="660" xr:uid="{00000000-0005-0000-0000-0000AC020000}"/>
    <cellStyle name="40% - Акцент6 16 3" xfId="661" xr:uid="{00000000-0005-0000-0000-0000AD020000}"/>
    <cellStyle name="40% - Акцент6 17" xfId="662" xr:uid="{00000000-0005-0000-0000-0000AE020000}"/>
    <cellStyle name="40% - Акцент6 17 2" xfId="663" xr:uid="{00000000-0005-0000-0000-0000AF020000}"/>
    <cellStyle name="40% - Акцент6 2" xfId="664" xr:uid="{00000000-0005-0000-0000-0000B0020000}"/>
    <cellStyle name="40% - Акцент6 2 2" xfId="665" xr:uid="{00000000-0005-0000-0000-0000B1020000}"/>
    <cellStyle name="40% - Акцент6 2 3" xfId="666" xr:uid="{00000000-0005-0000-0000-0000B2020000}"/>
    <cellStyle name="40% - Акцент6 3" xfId="667" xr:uid="{00000000-0005-0000-0000-0000B3020000}"/>
    <cellStyle name="40% - Акцент6 3 2" xfId="668" xr:uid="{00000000-0005-0000-0000-0000B4020000}"/>
    <cellStyle name="40% - Акцент6 3 3" xfId="669" xr:uid="{00000000-0005-0000-0000-0000B5020000}"/>
    <cellStyle name="40% - Акцент6 4" xfId="670" xr:uid="{00000000-0005-0000-0000-0000B6020000}"/>
    <cellStyle name="40% - Акцент6 4 2" xfId="671" xr:uid="{00000000-0005-0000-0000-0000B7020000}"/>
    <cellStyle name="40% - Акцент6 4 3" xfId="672" xr:uid="{00000000-0005-0000-0000-0000B8020000}"/>
    <cellStyle name="40% - Акцент6 5" xfId="673" xr:uid="{00000000-0005-0000-0000-0000B9020000}"/>
    <cellStyle name="40% - Акцент6 5 2" xfId="674" xr:uid="{00000000-0005-0000-0000-0000BA020000}"/>
    <cellStyle name="40% - Акцент6 5 3" xfId="675" xr:uid="{00000000-0005-0000-0000-0000BB020000}"/>
    <cellStyle name="40% - Акцент6 6" xfId="676" xr:uid="{00000000-0005-0000-0000-0000BC020000}"/>
    <cellStyle name="40% - Акцент6 6 2" xfId="677" xr:uid="{00000000-0005-0000-0000-0000BD020000}"/>
    <cellStyle name="40% - Акцент6 6 3" xfId="678" xr:uid="{00000000-0005-0000-0000-0000BE020000}"/>
    <cellStyle name="40% - Акцент6 7" xfId="679" xr:uid="{00000000-0005-0000-0000-0000BF020000}"/>
    <cellStyle name="40% - Акцент6 7 2" xfId="680" xr:uid="{00000000-0005-0000-0000-0000C0020000}"/>
    <cellStyle name="40% - Акцент6 7 3" xfId="681" xr:uid="{00000000-0005-0000-0000-0000C1020000}"/>
    <cellStyle name="40% - Акцент6 8" xfId="682" xr:uid="{00000000-0005-0000-0000-0000C2020000}"/>
    <cellStyle name="40% - Акцент6 8 2" xfId="683" xr:uid="{00000000-0005-0000-0000-0000C3020000}"/>
    <cellStyle name="40% - Акцент6 8 3" xfId="684" xr:uid="{00000000-0005-0000-0000-0000C4020000}"/>
    <cellStyle name="40% - Акцент6 9" xfId="685" xr:uid="{00000000-0005-0000-0000-0000C5020000}"/>
    <cellStyle name="40% - Акцент6 9 2" xfId="686" xr:uid="{00000000-0005-0000-0000-0000C6020000}"/>
    <cellStyle name="40% - Акцент6 9 3" xfId="687" xr:uid="{00000000-0005-0000-0000-0000C7020000}"/>
    <cellStyle name="60% - Accent1" xfId="2382" xr:uid="{00000000-0005-0000-0000-0000C8020000}"/>
    <cellStyle name="60% - Accent2" xfId="2383" xr:uid="{00000000-0005-0000-0000-0000C9020000}"/>
    <cellStyle name="60% - Accent3" xfId="2384" xr:uid="{00000000-0005-0000-0000-0000CA020000}"/>
    <cellStyle name="60% - Accent4" xfId="2385" xr:uid="{00000000-0005-0000-0000-0000CB020000}"/>
    <cellStyle name="60% - Accent5" xfId="2386" xr:uid="{00000000-0005-0000-0000-0000CC020000}"/>
    <cellStyle name="60% - Accent6" xfId="2387" xr:uid="{00000000-0005-0000-0000-0000CD020000}"/>
    <cellStyle name="60% - Акцент1 10" xfId="688" xr:uid="{00000000-0005-0000-0000-0000CE020000}"/>
    <cellStyle name="60% - Акцент1 10 2" xfId="689" xr:uid="{00000000-0005-0000-0000-0000CF020000}"/>
    <cellStyle name="60% - Акцент1 10 3" xfId="690" xr:uid="{00000000-0005-0000-0000-0000D0020000}"/>
    <cellStyle name="60% - Акцент1 11" xfId="691" xr:uid="{00000000-0005-0000-0000-0000D1020000}"/>
    <cellStyle name="60% - Акцент1 11 2" xfId="692" xr:uid="{00000000-0005-0000-0000-0000D2020000}"/>
    <cellStyle name="60% - Акцент1 11 3" xfId="693" xr:uid="{00000000-0005-0000-0000-0000D3020000}"/>
    <cellStyle name="60% - Акцент1 12" xfId="694" xr:uid="{00000000-0005-0000-0000-0000D4020000}"/>
    <cellStyle name="60% - Акцент1 12 2" xfId="695" xr:uid="{00000000-0005-0000-0000-0000D5020000}"/>
    <cellStyle name="60% - Акцент1 12 3" xfId="696" xr:uid="{00000000-0005-0000-0000-0000D6020000}"/>
    <cellStyle name="60% - Акцент1 13" xfId="697" xr:uid="{00000000-0005-0000-0000-0000D7020000}"/>
    <cellStyle name="60% - Акцент1 14" xfId="698" xr:uid="{00000000-0005-0000-0000-0000D8020000}"/>
    <cellStyle name="60% - Акцент1 14 2" xfId="699" xr:uid="{00000000-0005-0000-0000-0000D9020000}"/>
    <cellStyle name="60% - Акцент1 14 3" xfId="700" xr:uid="{00000000-0005-0000-0000-0000DA020000}"/>
    <cellStyle name="60% - Акцент1 14 3 2" xfId="701" xr:uid="{00000000-0005-0000-0000-0000DB020000}"/>
    <cellStyle name="60% - Акцент1 14 4" xfId="702" xr:uid="{00000000-0005-0000-0000-0000DC020000}"/>
    <cellStyle name="60% - Акцент1 14 5" xfId="703" xr:uid="{00000000-0005-0000-0000-0000DD020000}"/>
    <cellStyle name="60% - Акцент1 14 6" xfId="704" xr:uid="{00000000-0005-0000-0000-0000DE020000}"/>
    <cellStyle name="60% - Акцент1 15" xfId="705" xr:uid="{00000000-0005-0000-0000-0000DF020000}"/>
    <cellStyle name="60% - Акцент1 16" xfId="706" xr:uid="{00000000-0005-0000-0000-0000E0020000}"/>
    <cellStyle name="60% - Акцент1 16 2" xfId="707" xr:uid="{00000000-0005-0000-0000-0000E1020000}"/>
    <cellStyle name="60% - Акцент1 17" xfId="708" xr:uid="{00000000-0005-0000-0000-0000E2020000}"/>
    <cellStyle name="60% - Акцент1 2" xfId="709" xr:uid="{00000000-0005-0000-0000-0000E3020000}"/>
    <cellStyle name="60% - Акцент1 2 2" xfId="710" xr:uid="{00000000-0005-0000-0000-0000E4020000}"/>
    <cellStyle name="60% - Акцент1 2 3" xfId="711" xr:uid="{00000000-0005-0000-0000-0000E5020000}"/>
    <cellStyle name="60% - Акцент1 3" xfId="712" xr:uid="{00000000-0005-0000-0000-0000E6020000}"/>
    <cellStyle name="60% - Акцент1 3 2" xfId="713" xr:uid="{00000000-0005-0000-0000-0000E7020000}"/>
    <cellStyle name="60% - Акцент1 3 3" xfId="714" xr:uid="{00000000-0005-0000-0000-0000E8020000}"/>
    <cellStyle name="60% - Акцент1 4" xfId="715" xr:uid="{00000000-0005-0000-0000-0000E9020000}"/>
    <cellStyle name="60% - Акцент1 4 2" xfId="716" xr:uid="{00000000-0005-0000-0000-0000EA020000}"/>
    <cellStyle name="60% - Акцент1 4 3" xfId="717" xr:uid="{00000000-0005-0000-0000-0000EB020000}"/>
    <cellStyle name="60% - Акцент1 5" xfId="718" xr:uid="{00000000-0005-0000-0000-0000EC020000}"/>
    <cellStyle name="60% - Акцент1 5 2" xfId="719" xr:uid="{00000000-0005-0000-0000-0000ED020000}"/>
    <cellStyle name="60% - Акцент1 5 3" xfId="720" xr:uid="{00000000-0005-0000-0000-0000EE020000}"/>
    <cellStyle name="60% - Акцент1 6" xfId="721" xr:uid="{00000000-0005-0000-0000-0000EF020000}"/>
    <cellStyle name="60% - Акцент1 6 2" xfId="722" xr:uid="{00000000-0005-0000-0000-0000F0020000}"/>
    <cellStyle name="60% - Акцент1 6 3" xfId="723" xr:uid="{00000000-0005-0000-0000-0000F1020000}"/>
    <cellStyle name="60% - Акцент1 7" xfId="724" xr:uid="{00000000-0005-0000-0000-0000F2020000}"/>
    <cellStyle name="60% - Акцент1 7 2" xfId="725" xr:uid="{00000000-0005-0000-0000-0000F3020000}"/>
    <cellStyle name="60% - Акцент1 7 3" xfId="726" xr:uid="{00000000-0005-0000-0000-0000F4020000}"/>
    <cellStyle name="60% - Акцент1 8" xfId="727" xr:uid="{00000000-0005-0000-0000-0000F5020000}"/>
    <cellStyle name="60% - Акцент1 8 2" xfId="728" xr:uid="{00000000-0005-0000-0000-0000F6020000}"/>
    <cellStyle name="60% - Акцент1 8 3" xfId="729" xr:uid="{00000000-0005-0000-0000-0000F7020000}"/>
    <cellStyle name="60% - Акцент1 9" xfId="730" xr:uid="{00000000-0005-0000-0000-0000F8020000}"/>
    <cellStyle name="60% - Акцент1 9 2" xfId="731" xr:uid="{00000000-0005-0000-0000-0000F9020000}"/>
    <cellStyle name="60% - Акцент1 9 3" xfId="732" xr:uid="{00000000-0005-0000-0000-0000FA020000}"/>
    <cellStyle name="60% - Акцент2 10" xfId="733" xr:uid="{00000000-0005-0000-0000-0000FB020000}"/>
    <cellStyle name="60% - Акцент2 10 2" xfId="734" xr:uid="{00000000-0005-0000-0000-0000FC020000}"/>
    <cellStyle name="60% - Акцент2 10 3" xfId="735" xr:uid="{00000000-0005-0000-0000-0000FD020000}"/>
    <cellStyle name="60% - Акцент2 11" xfId="736" xr:uid="{00000000-0005-0000-0000-0000FE020000}"/>
    <cellStyle name="60% - Акцент2 11 2" xfId="737" xr:uid="{00000000-0005-0000-0000-0000FF020000}"/>
    <cellStyle name="60% - Акцент2 11 3" xfId="738" xr:uid="{00000000-0005-0000-0000-000000030000}"/>
    <cellStyle name="60% - Акцент2 12" xfId="739" xr:uid="{00000000-0005-0000-0000-000001030000}"/>
    <cellStyle name="60% - Акцент2 12 2" xfId="740" xr:uid="{00000000-0005-0000-0000-000002030000}"/>
    <cellStyle name="60% - Акцент2 12 3" xfId="741" xr:uid="{00000000-0005-0000-0000-000003030000}"/>
    <cellStyle name="60% - Акцент2 13" xfId="742" xr:uid="{00000000-0005-0000-0000-000004030000}"/>
    <cellStyle name="60% - Акцент2 14" xfId="743" xr:uid="{00000000-0005-0000-0000-000005030000}"/>
    <cellStyle name="60% - Акцент2 2" xfId="744" xr:uid="{00000000-0005-0000-0000-000006030000}"/>
    <cellStyle name="60% - Акцент2 2 2" xfId="745" xr:uid="{00000000-0005-0000-0000-000007030000}"/>
    <cellStyle name="60% - Акцент2 2 3" xfId="746" xr:uid="{00000000-0005-0000-0000-000008030000}"/>
    <cellStyle name="60% - Акцент2 2 4" xfId="747" xr:uid="{00000000-0005-0000-0000-000009030000}"/>
    <cellStyle name="60% - Акцент2 3" xfId="748" xr:uid="{00000000-0005-0000-0000-00000A030000}"/>
    <cellStyle name="60% - Акцент2 3 2" xfId="749" xr:uid="{00000000-0005-0000-0000-00000B030000}"/>
    <cellStyle name="60% - Акцент2 3 3" xfId="750" xr:uid="{00000000-0005-0000-0000-00000C030000}"/>
    <cellStyle name="60% - Акцент2 4" xfId="751" xr:uid="{00000000-0005-0000-0000-00000D030000}"/>
    <cellStyle name="60% - Акцент2 4 2" xfId="752" xr:uid="{00000000-0005-0000-0000-00000E030000}"/>
    <cellStyle name="60% - Акцент2 4 3" xfId="753" xr:uid="{00000000-0005-0000-0000-00000F030000}"/>
    <cellStyle name="60% - Акцент2 5" xfId="754" xr:uid="{00000000-0005-0000-0000-000010030000}"/>
    <cellStyle name="60% - Акцент2 5 2" xfId="755" xr:uid="{00000000-0005-0000-0000-000011030000}"/>
    <cellStyle name="60% - Акцент2 5 3" xfId="756" xr:uid="{00000000-0005-0000-0000-000012030000}"/>
    <cellStyle name="60% - Акцент2 6" xfId="757" xr:uid="{00000000-0005-0000-0000-000013030000}"/>
    <cellStyle name="60% - Акцент2 6 2" xfId="758" xr:uid="{00000000-0005-0000-0000-000014030000}"/>
    <cellStyle name="60% - Акцент2 6 3" xfId="759" xr:uid="{00000000-0005-0000-0000-000015030000}"/>
    <cellStyle name="60% - Акцент2 7" xfId="760" xr:uid="{00000000-0005-0000-0000-000016030000}"/>
    <cellStyle name="60% - Акцент2 7 2" xfId="761" xr:uid="{00000000-0005-0000-0000-000017030000}"/>
    <cellStyle name="60% - Акцент2 7 3" xfId="762" xr:uid="{00000000-0005-0000-0000-000018030000}"/>
    <cellStyle name="60% - Акцент2 8" xfId="763" xr:uid="{00000000-0005-0000-0000-000019030000}"/>
    <cellStyle name="60% - Акцент2 8 2" xfId="764" xr:uid="{00000000-0005-0000-0000-00001A030000}"/>
    <cellStyle name="60% - Акцент2 8 3" xfId="765" xr:uid="{00000000-0005-0000-0000-00001B030000}"/>
    <cellStyle name="60% - Акцент2 9" xfId="766" xr:uid="{00000000-0005-0000-0000-00001C030000}"/>
    <cellStyle name="60% - Акцент2 9 2" xfId="767" xr:uid="{00000000-0005-0000-0000-00001D030000}"/>
    <cellStyle name="60% - Акцент2 9 3" xfId="768" xr:uid="{00000000-0005-0000-0000-00001E030000}"/>
    <cellStyle name="60% - Акцент3 10" xfId="769" xr:uid="{00000000-0005-0000-0000-00001F030000}"/>
    <cellStyle name="60% - Акцент3 10 2" xfId="770" xr:uid="{00000000-0005-0000-0000-000020030000}"/>
    <cellStyle name="60% - Акцент3 10 3" xfId="771" xr:uid="{00000000-0005-0000-0000-000021030000}"/>
    <cellStyle name="60% - Акцент3 11" xfId="772" xr:uid="{00000000-0005-0000-0000-000022030000}"/>
    <cellStyle name="60% - Акцент3 11 2" xfId="773" xr:uid="{00000000-0005-0000-0000-000023030000}"/>
    <cellStyle name="60% - Акцент3 11 3" xfId="774" xr:uid="{00000000-0005-0000-0000-000024030000}"/>
    <cellStyle name="60% - Акцент3 12" xfId="775" xr:uid="{00000000-0005-0000-0000-000025030000}"/>
    <cellStyle name="60% - Акцент3 12 2" xfId="776" xr:uid="{00000000-0005-0000-0000-000026030000}"/>
    <cellStyle name="60% - Акцент3 12 3" xfId="777" xr:uid="{00000000-0005-0000-0000-000027030000}"/>
    <cellStyle name="60% - Акцент3 13" xfId="778" xr:uid="{00000000-0005-0000-0000-000028030000}"/>
    <cellStyle name="60% - Акцент3 14" xfId="779" xr:uid="{00000000-0005-0000-0000-000029030000}"/>
    <cellStyle name="60% - Акцент3 14 2" xfId="780" xr:uid="{00000000-0005-0000-0000-00002A030000}"/>
    <cellStyle name="60% - Акцент3 14 3" xfId="781" xr:uid="{00000000-0005-0000-0000-00002B030000}"/>
    <cellStyle name="60% - Акцент3 14 3 2" xfId="782" xr:uid="{00000000-0005-0000-0000-00002C030000}"/>
    <cellStyle name="60% - Акцент3 14 4" xfId="783" xr:uid="{00000000-0005-0000-0000-00002D030000}"/>
    <cellStyle name="60% - Акцент3 14 5" xfId="784" xr:uid="{00000000-0005-0000-0000-00002E030000}"/>
    <cellStyle name="60% - Акцент3 14 6" xfId="785" xr:uid="{00000000-0005-0000-0000-00002F030000}"/>
    <cellStyle name="60% - Акцент3 15" xfId="786" xr:uid="{00000000-0005-0000-0000-000030030000}"/>
    <cellStyle name="60% - Акцент3 16" xfId="787" xr:uid="{00000000-0005-0000-0000-000031030000}"/>
    <cellStyle name="60% - Акцент3 16 2" xfId="788" xr:uid="{00000000-0005-0000-0000-000032030000}"/>
    <cellStyle name="60% - Акцент3 17" xfId="789" xr:uid="{00000000-0005-0000-0000-000033030000}"/>
    <cellStyle name="60% - Акцент3 2" xfId="790" xr:uid="{00000000-0005-0000-0000-000034030000}"/>
    <cellStyle name="60% - Акцент3 2 2" xfId="791" xr:uid="{00000000-0005-0000-0000-000035030000}"/>
    <cellStyle name="60% - Акцент3 2 3" xfId="792" xr:uid="{00000000-0005-0000-0000-000036030000}"/>
    <cellStyle name="60% - Акцент3 3" xfId="793" xr:uid="{00000000-0005-0000-0000-000037030000}"/>
    <cellStyle name="60% - Акцент3 3 2" xfId="794" xr:uid="{00000000-0005-0000-0000-000038030000}"/>
    <cellStyle name="60% - Акцент3 3 3" xfId="795" xr:uid="{00000000-0005-0000-0000-000039030000}"/>
    <cellStyle name="60% - Акцент3 4" xfId="796" xr:uid="{00000000-0005-0000-0000-00003A030000}"/>
    <cellStyle name="60% - Акцент3 4 2" xfId="797" xr:uid="{00000000-0005-0000-0000-00003B030000}"/>
    <cellStyle name="60% - Акцент3 4 3" xfId="798" xr:uid="{00000000-0005-0000-0000-00003C030000}"/>
    <cellStyle name="60% - Акцент3 5" xfId="799" xr:uid="{00000000-0005-0000-0000-00003D030000}"/>
    <cellStyle name="60% - Акцент3 5 2" xfId="800" xr:uid="{00000000-0005-0000-0000-00003E030000}"/>
    <cellStyle name="60% - Акцент3 5 3" xfId="801" xr:uid="{00000000-0005-0000-0000-00003F030000}"/>
    <cellStyle name="60% - Акцент3 6" xfId="802" xr:uid="{00000000-0005-0000-0000-000040030000}"/>
    <cellStyle name="60% - Акцент3 6 2" xfId="803" xr:uid="{00000000-0005-0000-0000-000041030000}"/>
    <cellStyle name="60% - Акцент3 6 3" xfId="804" xr:uid="{00000000-0005-0000-0000-000042030000}"/>
    <cellStyle name="60% - Акцент3 7" xfId="805" xr:uid="{00000000-0005-0000-0000-000043030000}"/>
    <cellStyle name="60% - Акцент3 7 2" xfId="806" xr:uid="{00000000-0005-0000-0000-000044030000}"/>
    <cellStyle name="60% - Акцент3 7 3" xfId="807" xr:uid="{00000000-0005-0000-0000-000045030000}"/>
    <cellStyle name="60% - Акцент3 8" xfId="808" xr:uid="{00000000-0005-0000-0000-000046030000}"/>
    <cellStyle name="60% - Акцент3 8 2" xfId="809" xr:uid="{00000000-0005-0000-0000-000047030000}"/>
    <cellStyle name="60% - Акцент3 8 3" xfId="810" xr:uid="{00000000-0005-0000-0000-000048030000}"/>
    <cellStyle name="60% - Акцент3 9" xfId="811" xr:uid="{00000000-0005-0000-0000-000049030000}"/>
    <cellStyle name="60% - Акцент3 9 2" xfId="812" xr:uid="{00000000-0005-0000-0000-00004A030000}"/>
    <cellStyle name="60% - Акцент3 9 3" xfId="813" xr:uid="{00000000-0005-0000-0000-00004B030000}"/>
    <cellStyle name="60% - Акцент4 10" xfId="814" xr:uid="{00000000-0005-0000-0000-00004C030000}"/>
    <cellStyle name="60% - Акцент4 10 2" xfId="815" xr:uid="{00000000-0005-0000-0000-00004D030000}"/>
    <cellStyle name="60% - Акцент4 10 3" xfId="816" xr:uid="{00000000-0005-0000-0000-00004E030000}"/>
    <cellStyle name="60% - Акцент4 11" xfId="817" xr:uid="{00000000-0005-0000-0000-00004F030000}"/>
    <cellStyle name="60% - Акцент4 11 2" xfId="818" xr:uid="{00000000-0005-0000-0000-000050030000}"/>
    <cellStyle name="60% - Акцент4 11 3" xfId="819" xr:uid="{00000000-0005-0000-0000-000051030000}"/>
    <cellStyle name="60% - Акцент4 12" xfId="820" xr:uid="{00000000-0005-0000-0000-000052030000}"/>
    <cellStyle name="60% - Акцент4 12 2" xfId="821" xr:uid="{00000000-0005-0000-0000-000053030000}"/>
    <cellStyle name="60% - Акцент4 12 3" xfId="822" xr:uid="{00000000-0005-0000-0000-000054030000}"/>
    <cellStyle name="60% - Акцент4 13" xfId="823" xr:uid="{00000000-0005-0000-0000-000055030000}"/>
    <cellStyle name="60% - Акцент4 14" xfId="824" xr:uid="{00000000-0005-0000-0000-000056030000}"/>
    <cellStyle name="60% - Акцент4 14 2" xfId="825" xr:uid="{00000000-0005-0000-0000-000057030000}"/>
    <cellStyle name="60% - Акцент4 14 3" xfId="826" xr:uid="{00000000-0005-0000-0000-000058030000}"/>
    <cellStyle name="60% - Акцент4 14 3 2" xfId="827" xr:uid="{00000000-0005-0000-0000-000059030000}"/>
    <cellStyle name="60% - Акцент4 14 4" xfId="828" xr:uid="{00000000-0005-0000-0000-00005A030000}"/>
    <cellStyle name="60% - Акцент4 14 5" xfId="829" xr:uid="{00000000-0005-0000-0000-00005B030000}"/>
    <cellStyle name="60% - Акцент4 14 6" xfId="830" xr:uid="{00000000-0005-0000-0000-00005C030000}"/>
    <cellStyle name="60% - Акцент4 15" xfId="831" xr:uid="{00000000-0005-0000-0000-00005D030000}"/>
    <cellStyle name="60% - Акцент4 16" xfId="832" xr:uid="{00000000-0005-0000-0000-00005E030000}"/>
    <cellStyle name="60% - Акцент4 16 2" xfId="833" xr:uid="{00000000-0005-0000-0000-00005F030000}"/>
    <cellStyle name="60% - Акцент4 17" xfId="834" xr:uid="{00000000-0005-0000-0000-000060030000}"/>
    <cellStyle name="60% - Акцент4 2" xfId="835" xr:uid="{00000000-0005-0000-0000-000061030000}"/>
    <cellStyle name="60% - Акцент4 2 2" xfId="836" xr:uid="{00000000-0005-0000-0000-000062030000}"/>
    <cellStyle name="60% - Акцент4 2 3" xfId="837" xr:uid="{00000000-0005-0000-0000-000063030000}"/>
    <cellStyle name="60% - Акцент4 3" xfId="838" xr:uid="{00000000-0005-0000-0000-000064030000}"/>
    <cellStyle name="60% - Акцент4 3 2" xfId="839" xr:uid="{00000000-0005-0000-0000-000065030000}"/>
    <cellStyle name="60% - Акцент4 3 3" xfId="840" xr:uid="{00000000-0005-0000-0000-000066030000}"/>
    <cellStyle name="60% - Акцент4 4" xfId="841" xr:uid="{00000000-0005-0000-0000-000067030000}"/>
    <cellStyle name="60% - Акцент4 4 2" xfId="842" xr:uid="{00000000-0005-0000-0000-000068030000}"/>
    <cellStyle name="60% - Акцент4 4 3" xfId="843" xr:uid="{00000000-0005-0000-0000-000069030000}"/>
    <cellStyle name="60% - Акцент4 5" xfId="844" xr:uid="{00000000-0005-0000-0000-00006A030000}"/>
    <cellStyle name="60% - Акцент4 5 2" xfId="845" xr:uid="{00000000-0005-0000-0000-00006B030000}"/>
    <cellStyle name="60% - Акцент4 5 3" xfId="846" xr:uid="{00000000-0005-0000-0000-00006C030000}"/>
    <cellStyle name="60% - Акцент4 6" xfId="847" xr:uid="{00000000-0005-0000-0000-00006D030000}"/>
    <cellStyle name="60% - Акцент4 6 2" xfId="848" xr:uid="{00000000-0005-0000-0000-00006E030000}"/>
    <cellStyle name="60% - Акцент4 6 3" xfId="849" xr:uid="{00000000-0005-0000-0000-00006F030000}"/>
    <cellStyle name="60% - Акцент4 7" xfId="850" xr:uid="{00000000-0005-0000-0000-000070030000}"/>
    <cellStyle name="60% - Акцент4 7 2" xfId="851" xr:uid="{00000000-0005-0000-0000-000071030000}"/>
    <cellStyle name="60% - Акцент4 7 3" xfId="852" xr:uid="{00000000-0005-0000-0000-000072030000}"/>
    <cellStyle name="60% - Акцент4 8" xfId="853" xr:uid="{00000000-0005-0000-0000-000073030000}"/>
    <cellStyle name="60% - Акцент4 8 2" xfId="854" xr:uid="{00000000-0005-0000-0000-000074030000}"/>
    <cellStyle name="60% - Акцент4 8 3" xfId="855" xr:uid="{00000000-0005-0000-0000-000075030000}"/>
    <cellStyle name="60% - Акцент4 9" xfId="856" xr:uid="{00000000-0005-0000-0000-000076030000}"/>
    <cellStyle name="60% - Акцент4 9 2" xfId="857" xr:uid="{00000000-0005-0000-0000-000077030000}"/>
    <cellStyle name="60% - Акцент4 9 3" xfId="858" xr:uid="{00000000-0005-0000-0000-000078030000}"/>
    <cellStyle name="60% - Акцент5 10" xfId="859" xr:uid="{00000000-0005-0000-0000-000079030000}"/>
    <cellStyle name="60% - Акцент5 10 2" xfId="860" xr:uid="{00000000-0005-0000-0000-00007A030000}"/>
    <cellStyle name="60% - Акцент5 10 3" xfId="861" xr:uid="{00000000-0005-0000-0000-00007B030000}"/>
    <cellStyle name="60% - Акцент5 11" xfId="862" xr:uid="{00000000-0005-0000-0000-00007C030000}"/>
    <cellStyle name="60% - Акцент5 11 2" xfId="863" xr:uid="{00000000-0005-0000-0000-00007D030000}"/>
    <cellStyle name="60% - Акцент5 11 3" xfId="864" xr:uid="{00000000-0005-0000-0000-00007E030000}"/>
    <cellStyle name="60% - Акцент5 12" xfId="865" xr:uid="{00000000-0005-0000-0000-00007F030000}"/>
    <cellStyle name="60% - Акцент5 12 2" xfId="866" xr:uid="{00000000-0005-0000-0000-000080030000}"/>
    <cellStyle name="60% - Акцент5 12 3" xfId="867" xr:uid="{00000000-0005-0000-0000-000081030000}"/>
    <cellStyle name="60% - Акцент5 13" xfId="868" xr:uid="{00000000-0005-0000-0000-000082030000}"/>
    <cellStyle name="60% - Акцент5 14" xfId="869" xr:uid="{00000000-0005-0000-0000-000083030000}"/>
    <cellStyle name="60% - Акцент5 2" xfId="870" xr:uid="{00000000-0005-0000-0000-000084030000}"/>
    <cellStyle name="60% - Акцент5 2 2" xfId="871" xr:uid="{00000000-0005-0000-0000-000085030000}"/>
    <cellStyle name="60% - Акцент5 2 3" xfId="872" xr:uid="{00000000-0005-0000-0000-000086030000}"/>
    <cellStyle name="60% - Акцент5 2 4" xfId="873" xr:uid="{00000000-0005-0000-0000-000087030000}"/>
    <cellStyle name="60% - Акцент5 3" xfId="874" xr:uid="{00000000-0005-0000-0000-000088030000}"/>
    <cellStyle name="60% - Акцент5 3 2" xfId="875" xr:uid="{00000000-0005-0000-0000-000089030000}"/>
    <cellStyle name="60% - Акцент5 3 3" xfId="876" xr:uid="{00000000-0005-0000-0000-00008A030000}"/>
    <cellStyle name="60% - Акцент5 4" xfId="877" xr:uid="{00000000-0005-0000-0000-00008B030000}"/>
    <cellStyle name="60% - Акцент5 4 2" xfId="878" xr:uid="{00000000-0005-0000-0000-00008C030000}"/>
    <cellStyle name="60% - Акцент5 4 3" xfId="879" xr:uid="{00000000-0005-0000-0000-00008D030000}"/>
    <cellStyle name="60% - Акцент5 5" xfId="880" xr:uid="{00000000-0005-0000-0000-00008E030000}"/>
    <cellStyle name="60% - Акцент5 5 2" xfId="881" xr:uid="{00000000-0005-0000-0000-00008F030000}"/>
    <cellStyle name="60% - Акцент5 5 3" xfId="882" xr:uid="{00000000-0005-0000-0000-000090030000}"/>
    <cellStyle name="60% - Акцент5 6" xfId="883" xr:uid="{00000000-0005-0000-0000-000091030000}"/>
    <cellStyle name="60% - Акцент5 6 2" xfId="884" xr:uid="{00000000-0005-0000-0000-000092030000}"/>
    <cellStyle name="60% - Акцент5 6 3" xfId="885" xr:uid="{00000000-0005-0000-0000-000093030000}"/>
    <cellStyle name="60% - Акцент5 7" xfId="886" xr:uid="{00000000-0005-0000-0000-000094030000}"/>
    <cellStyle name="60% - Акцент5 7 2" xfId="887" xr:uid="{00000000-0005-0000-0000-000095030000}"/>
    <cellStyle name="60% - Акцент5 7 3" xfId="888" xr:uid="{00000000-0005-0000-0000-000096030000}"/>
    <cellStyle name="60% - Акцент5 8" xfId="889" xr:uid="{00000000-0005-0000-0000-000097030000}"/>
    <cellStyle name="60% - Акцент5 8 2" xfId="890" xr:uid="{00000000-0005-0000-0000-000098030000}"/>
    <cellStyle name="60% - Акцент5 8 3" xfId="891" xr:uid="{00000000-0005-0000-0000-000099030000}"/>
    <cellStyle name="60% - Акцент5 9" xfId="892" xr:uid="{00000000-0005-0000-0000-00009A030000}"/>
    <cellStyle name="60% - Акцент5 9 2" xfId="893" xr:uid="{00000000-0005-0000-0000-00009B030000}"/>
    <cellStyle name="60% - Акцент5 9 3" xfId="894" xr:uid="{00000000-0005-0000-0000-00009C030000}"/>
    <cellStyle name="60% - Акцент6 10" xfId="895" xr:uid="{00000000-0005-0000-0000-00009D030000}"/>
    <cellStyle name="60% - Акцент6 10 2" xfId="896" xr:uid="{00000000-0005-0000-0000-00009E030000}"/>
    <cellStyle name="60% - Акцент6 10 3" xfId="897" xr:uid="{00000000-0005-0000-0000-00009F030000}"/>
    <cellStyle name="60% - Акцент6 11" xfId="898" xr:uid="{00000000-0005-0000-0000-0000A0030000}"/>
    <cellStyle name="60% - Акцент6 11 2" xfId="899" xr:uid="{00000000-0005-0000-0000-0000A1030000}"/>
    <cellStyle name="60% - Акцент6 11 3" xfId="900" xr:uid="{00000000-0005-0000-0000-0000A2030000}"/>
    <cellStyle name="60% - Акцент6 12" xfId="901" xr:uid="{00000000-0005-0000-0000-0000A3030000}"/>
    <cellStyle name="60% - Акцент6 12 2" xfId="902" xr:uid="{00000000-0005-0000-0000-0000A4030000}"/>
    <cellStyle name="60% - Акцент6 12 3" xfId="903" xr:uid="{00000000-0005-0000-0000-0000A5030000}"/>
    <cellStyle name="60% - Акцент6 13" xfId="904" xr:uid="{00000000-0005-0000-0000-0000A6030000}"/>
    <cellStyle name="60% - Акцент6 14" xfId="905" xr:uid="{00000000-0005-0000-0000-0000A7030000}"/>
    <cellStyle name="60% - Акцент6 14 2" xfId="906" xr:uid="{00000000-0005-0000-0000-0000A8030000}"/>
    <cellStyle name="60% - Акцент6 14 3" xfId="907" xr:uid="{00000000-0005-0000-0000-0000A9030000}"/>
    <cellStyle name="60% - Акцент6 14 3 2" xfId="908" xr:uid="{00000000-0005-0000-0000-0000AA030000}"/>
    <cellStyle name="60% - Акцент6 14 4" xfId="909" xr:uid="{00000000-0005-0000-0000-0000AB030000}"/>
    <cellStyle name="60% - Акцент6 14 5" xfId="910" xr:uid="{00000000-0005-0000-0000-0000AC030000}"/>
    <cellStyle name="60% - Акцент6 14 6" xfId="911" xr:uid="{00000000-0005-0000-0000-0000AD030000}"/>
    <cellStyle name="60% - Акцент6 15" xfId="912" xr:uid="{00000000-0005-0000-0000-0000AE030000}"/>
    <cellStyle name="60% - Акцент6 16" xfId="913" xr:uid="{00000000-0005-0000-0000-0000AF030000}"/>
    <cellStyle name="60% - Акцент6 16 2" xfId="914" xr:uid="{00000000-0005-0000-0000-0000B0030000}"/>
    <cellStyle name="60% - Акцент6 17" xfId="915" xr:uid="{00000000-0005-0000-0000-0000B1030000}"/>
    <cellStyle name="60% - Акцент6 2" xfId="916" xr:uid="{00000000-0005-0000-0000-0000B2030000}"/>
    <cellStyle name="60% - Акцент6 2 2" xfId="917" xr:uid="{00000000-0005-0000-0000-0000B3030000}"/>
    <cellStyle name="60% - Акцент6 2 3" xfId="918" xr:uid="{00000000-0005-0000-0000-0000B4030000}"/>
    <cellStyle name="60% - Акцент6 3" xfId="919" xr:uid="{00000000-0005-0000-0000-0000B5030000}"/>
    <cellStyle name="60% - Акцент6 3 2" xfId="920" xr:uid="{00000000-0005-0000-0000-0000B6030000}"/>
    <cellStyle name="60% - Акцент6 3 3" xfId="921" xr:uid="{00000000-0005-0000-0000-0000B7030000}"/>
    <cellStyle name="60% - Акцент6 4" xfId="922" xr:uid="{00000000-0005-0000-0000-0000B8030000}"/>
    <cellStyle name="60% - Акцент6 4 2" xfId="923" xr:uid="{00000000-0005-0000-0000-0000B9030000}"/>
    <cellStyle name="60% - Акцент6 4 3" xfId="924" xr:uid="{00000000-0005-0000-0000-0000BA030000}"/>
    <cellStyle name="60% - Акцент6 5" xfId="925" xr:uid="{00000000-0005-0000-0000-0000BB030000}"/>
    <cellStyle name="60% - Акцент6 5 2" xfId="926" xr:uid="{00000000-0005-0000-0000-0000BC030000}"/>
    <cellStyle name="60% - Акцент6 5 3" xfId="927" xr:uid="{00000000-0005-0000-0000-0000BD030000}"/>
    <cellStyle name="60% - Акцент6 6" xfId="928" xr:uid="{00000000-0005-0000-0000-0000BE030000}"/>
    <cellStyle name="60% - Акцент6 6 2" xfId="929" xr:uid="{00000000-0005-0000-0000-0000BF030000}"/>
    <cellStyle name="60% - Акцент6 6 3" xfId="930" xr:uid="{00000000-0005-0000-0000-0000C0030000}"/>
    <cellStyle name="60% - Акцент6 7" xfId="931" xr:uid="{00000000-0005-0000-0000-0000C1030000}"/>
    <cellStyle name="60% - Акцент6 7 2" xfId="932" xr:uid="{00000000-0005-0000-0000-0000C2030000}"/>
    <cellStyle name="60% - Акцент6 7 3" xfId="933" xr:uid="{00000000-0005-0000-0000-0000C3030000}"/>
    <cellStyle name="60% - Акцент6 8" xfId="934" xr:uid="{00000000-0005-0000-0000-0000C4030000}"/>
    <cellStyle name="60% - Акцент6 8 2" xfId="935" xr:uid="{00000000-0005-0000-0000-0000C5030000}"/>
    <cellStyle name="60% - Акцент6 8 3" xfId="936" xr:uid="{00000000-0005-0000-0000-0000C6030000}"/>
    <cellStyle name="60% - Акцент6 9" xfId="937" xr:uid="{00000000-0005-0000-0000-0000C7030000}"/>
    <cellStyle name="60% - Акцент6 9 2" xfId="938" xr:uid="{00000000-0005-0000-0000-0000C8030000}"/>
    <cellStyle name="60% - Акцент6 9 3" xfId="939" xr:uid="{00000000-0005-0000-0000-0000C9030000}"/>
    <cellStyle name="8pt" xfId="2388" xr:uid="{00000000-0005-0000-0000-0000CA030000}"/>
    <cellStyle name="Aaia?iue [0]_vaqduGfTSN7qyUJNWHRlcWo3H" xfId="2389" xr:uid="{00000000-0005-0000-0000-0000CB030000}"/>
    <cellStyle name="Aaia?iue_vaqduGfTSN7qyUJNWHRlcWo3H" xfId="2390" xr:uid="{00000000-0005-0000-0000-0000CC030000}"/>
    <cellStyle name="Äåíåæíûé [0]_vaqduGfTSN7qyUJNWHRlcWo3H" xfId="2391" xr:uid="{00000000-0005-0000-0000-0000CD030000}"/>
    <cellStyle name="Äåíåæíûé_vaqduGfTSN7qyUJNWHRlcWo3H" xfId="2392" xr:uid="{00000000-0005-0000-0000-0000CE030000}"/>
    <cellStyle name="Accent1" xfId="2393" xr:uid="{00000000-0005-0000-0000-0000CF030000}"/>
    <cellStyle name="Accent2" xfId="2394" xr:uid="{00000000-0005-0000-0000-0000D0030000}"/>
    <cellStyle name="Accent3" xfId="2395" xr:uid="{00000000-0005-0000-0000-0000D1030000}"/>
    <cellStyle name="Accent4" xfId="2396" xr:uid="{00000000-0005-0000-0000-0000D2030000}"/>
    <cellStyle name="Accent5" xfId="2397" xr:uid="{00000000-0005-0000-0000-0000D3030000}"/>
    <cellStyle name="Accent6" xfId="2398" xr:uid="{00000000-0005-0000-0000-0000D4030000}"/>
    <cellStyle name="acct" xfId="2399" xr:uid="{00000000-0005-0000-0000-0000D5030000}"/>
    <cellStyle name="AeE­ [0]_?A°??µAoC?" xfId="2400" xr:uid="{00000000-0005-0000-0000-0000D6030000}"/>
    <cellStyle name="AeE­_?A°??µAoC?" xfId="2401" xr:uid="{00000000-0005-0000-0000-0000D7030000}"/>
    <cellStyle name="AFE" xfId="2402" xr:uid="{00000000-0005-0000-0000-0000D8030000}"/>
    <cellStyle name="Arial 10" xfId="2403" xr:uid="{00000000-0005-0000-0000-0000D9030000}"/>
    <cellStyle name="Arial 12" xfId="2404" xr:uid="{00000000-0005-0000-0000-0000DA030000}"/>
    <cellStyle name="Bad" xfId="2405" xr:uid="{00000000-0005-0000-0000-0000DB030000}"/>
    <cellStyle name="BLACK" xfId="2406" xr:uid="{00000000-0005-0000-0000-0000DC030000}"/>
    <cellStyle name="Blue" xfId="2407" xr:uid="{00000000-0005-0000-0000-0000DD030000}"/>
    <cellStyle name="Body" xfId="2408" xr:uid="{00000000-0005-0000-0000-0000DE030000}"/>
    <cellStyle name="British Pound" xfId="2409" xr:uid="{00000000-0005-0000-0000-0000DF030000}"/>
    <cellStyle name="C?AO_?A°??µAoC?" xfId="2410" xr:uid="{00000000-0005-0000-0000-0000E0030000}"/>
    <cellStyle name="Calculation" xfId="2411" xr:uid="{00000000-0005-0000-0000-0000E1030000}"/>
    <cellStyle name="Case" xfId="2412" xr:uid="{00000000-0005-0000-0000-0000E2030000}"/>
    <cellStyle name="Center Across" xfId="2413" xr:uid="{00000000-0005-0000-0000-0000E3030000}"/>
    <cellStyle name="Check" xfId="2414" xr:uid="{00000000-0005-0000-0000-0000E4030000}"/>
    <cellStyle name="Check Cell" xfId="2415" xr:uid="{00000000-0005-0000-0000-0000E5030000}"/>
    <cellStyle name="Column Heading" xfId="2416" xr:uid="{00000000-0005-0000-0000-0000E6030000}"/>
    <cellStyle name="Comma [1]" xfId="2417" xr:uid="{00000000-0005-0000-0000-0000E7030000}"/>
    <cellStyle name="Comma 0" xfId="2418" xr:uid="{00000000-0005-0000-0000-0000E8030000}"/>
    <cellStyle name="Comma 0*" xfId="2419" xr:uid="{00000000-0005-0000-0000-0000E9030000}"/>
    <cellStyle name="Comma 2" xfId="2420" xr:uid="{00000000-0005-0000-0000-0000EA030000}"/>
    <cellStyle name="Comma_CF model v9" xfId="2421" xr:uid="{00000000-0005-0000-0000-0000EB030000}"/>
    <cellStyle name="Comma0" xfId="2422" xr:uid="{00000000-0005-0000-0000-0000EC030000}"/>
    <cellStyle name="Currency [1]" xfId="2423" xr:uid="{00000000-0005-0000-0000-0000ED030000}"/>
    <cellStyle name="Currency 0" xfId="2424" xr:uid="{00000000-0005-0000-0000-0000EE030000}"/>
    <cellStyle name="Currency 2" xfId="2425" xr:uid="{00000000-0005-0000-0000-0000EF030000}"/>
    <cellStyle name="Currency0" xfId="2426" xr:uid="{00000000-0005-0000-0000-0000F0030000}"/>
    <cellStyle name="Date" xfId="2427" xr:uid="{00000000-0005-0000-0000-0000F1030000}"/>
    <cellStyle name="Date Aligned" xfId="2428" xr:uid="{00000000-0005-0000-0000-0000F2030000}"/>
    <cellStyle name="Date_LRP Model (13.05.02)" xfId="2429" xr:uid="{00000000-0005-0000-0000-0000F3030000}"/>
    <cellStyle name="Dec_0" xfId="2430" xr:uid="{00000000-0005-0000-0000-0000F4030000}"/>
    <cellStyle name="DividerBlue" xfId="2431" xr:uid="{00000000-0005-0000-0000-0000F5030000}"/>
    <cellStyle name="DividerGreen" xfId="2432" xr:uid="{00000000-0005-0000-0000-0000F6030000}"/>
    <cellStyle name="DividerGrey" xfId="2433" xr:uid="{00000000-0005-0000-0000-0000F7030000}"/>
    <cellStyle name="DividerLilac" xfId="2434" xr:uid="{00000000-0005-0000-0000-0000F8030000}"/>
    <cellStyle name="DividerPink" xfId="2435" xr:uid="{00000000-0005-0000-0000-0000F9030000}"/>
    <cellStyle name="DividerYellow" xfId="2436" xr:uid="{00000000-0005-0000-0000-0000FA030000}"/>
    <cellStyle name="Dollars" xfId="2437" xr:uid="{00000000-0005-0000-0000-0000FB030000}"/>
    <cellStyle name="Dotted Line" xfId="2438" xr:uid="{00000000-0005-0000-0000-0000FC030000}"/>
    <cellStyle name="Double Accounting" xfId="2439" xr:uid="{00000000-0005-0000-0000-0000FD030000}"/>
    <cellStyle name="Euro" xfId="2440" xr:uid="{00000000-0005-0000-0000-0000FE030000}"/>
    <cellStyle name="Excel Built-in Normal" xfId="2441" xr:uid="{00000000-0005-0000-0000-0000FF030000}"/>
    <cellStyle name="Explanatory Text" xfId="2442" xr:uid="{00000000-0005-0000-0000-000000040000}"/>
    <cellStyle name="EYHeader2" xfId="2443" xr:uid="{00000000-0005-0000-0000-000001040000}"/>
    <cellStyle name="Ezres [0]_Document" xfId="2444" xr:uid="{00000000-0005-0000-0000-000002040000}"/>
    <cellStyle name="Ezres_Document" xfId="2445" xr:uid="{00000000-0005-0000-0000-000003040000}"/>
    <cellStyle name="Fixed" xfId="2446" xr:uid="{00000000-0005-0000-0000-000004040000}"/>
    <cellStyle name="footer" xfId="2447" xr:uid="{00000000-0005-0000-0000-000005040000}"/>
    <cellStyle name="Footnote" xfId="2448" xr:uid="{00000000-0005-0000-0000-000006040000}"/>
    <cellStyle name="Good" xfId="2449" xr:uid="{00000000-0005-0000-0000-000007040000}"/>
    <cellStyle name="Green" xfId="2450" xr:uid="{00000000-0005-0000-0000-000008040000}"/>
    <cellStyle name="Hard Percent" xfId="2451" xr:uid="{00000000-0005-0000-0000-000009040000}"/>
    <cellStyle name="Header" xfId="2452" xr:uid="{00000000-0005-0000-0000-00000A040000}"/>
    <cellStyle name="Header1" xfId="2453" xr:uid="{00000000-0005-0000-0000-00000B040000}"/>
    <cellStyle name="Header1 2" xfId="2562" xr:uid="{00000000-0005-0000-0000-00000C040000}"/>
    <cellStyle name="Header1 2 2" xfId="2565" xr:uid="{00000000-0005-0000-0000-00000D040000}"/>
    <cellStyle name="Header1 3" xfId="2561" xr:uid="{00000000-0005-0000-0000-00000E040000}"/>
    <cellStyle name="Header2" xfId="2454" xr:uid="{00000000-0005-0000-0000-00000F040000}"/>
    <cellStyle name="heading" xfId="2455" xr:uid="{00000000-0005-0000-0000-000010040000}"/>
    <cellStyle name="Heading 1" xfId="2456" xr:uid="{00000000-0005-0000-0000-000011040000}"/>
    <cellStyle name="Heading 2" xfId="2457" xr:uid="{00000000-0005-0000-0000-000012040000}"/>
    <cellStyle name="Heading 3" xfId="2458" xr:uid="{00000000-0005-0000-0000-000013040000}"/>
    <cellStyle name="Heading 4" xfId="2459" xr:uid="{00000000-0005-0000-0000-000014040000}"/>
    <cellStyle name="HeadingS" xfId="2460" xr:uid="{00000000-0005-0000-0000-000015040000}"/>
    <cellStyle name="Headline I" xfId="940" xr:uid="{00000000-0005-0000-0000-000016040000}"/>
    <cellStyle name="Headline II" xfId="941" xr:uid="{00000000-0005-0000-0000-000017040000}"/>
    <cellStyle name="Headline III" xfId="942" xr:uid="{00000000-0005-0000-0000-000018040000}"/>
    <cellStyle name="Hide" xfId="2461" xr:uid="{00000000-0005-0000-0000-000019040000}"/>
    <cellStyle name="Iau?iue_o10-n" xfId="2462" xr:uid="{00000000-0005-0000-0000-00001A040000}"/>
    <cellStyle name="Îáû÷íûé_vaqduGfTSN7qyUJNWHRlcWo3H" xfId="2463" xr:uid="{00000000-0005-0000-0000-00001B040000}"/>
    <cellStyle name="Input" xfId="2464" xr:uid="{00000000-0005-0000-0000-00001C040000}"/>
    <cellStyle name="Komma [0]_Arcen" xfId="2465" xr:uid="{00000000-0005-0000-0000-00001D040000}"/>
    <cellStyle name="Komma_Arcen" xfId="2466" xr:uid="{00000000-0005-0000-0000-00001E040000}"/>
    <cellStyle name="Linked Cell" xfId="2467" xr:uid="{00000000-0005-0000-0000-00001F040000}"/>
    <cellStyle name="Milliers [0]_BUDGET" xfId="2468" xr:uid="{00000000-0005-0000-0000-000020040000}"/>
    <cellStyle name="Milliers_BUDGET" xfId="2469" xr:uid="{00000000-0005-0000-0000-000021040000}"/>
    <cellStyle name="Monétaire [0]_BUDGET" xfId="2470" xr:uid="{00000000-0005-0000-0000-000022040000}"/>
    <cellStyle name="Monétaire_BUDGET" xfId="2471" xr:uid="{00000000-0005-0000-0000-000023040000}"/>
    <cellStyle name="Multiple" xfId="2472" xr:uid="{00000000-0005-0000-0000-000024040000}"/>
    <cellStyle name="Multiple [0]" xfId="2473" xr:uid="{00000000-0005-0000-0000-000025040000}"/>
    <cellStyle name="Multiple [1]" xfId="2474" xr:uid="{00000000-0005-0000-0000-000026040000}"/>
    <cellStyle name="Multiple_1 Dec" xfId="2475" xr:uid="{00000000-0005-0000-0000-000027040000}"/>
    <cellStyle name="Neutral" xfId="2476" xr:uid="{00000000-0005-0000-0000-000028040000}"/>
    <cellStyle name="no dec" xfId="2477" xr:uid="{00000000-0005-0000-0000-000029040000}"/>
    <cellStyle name="Norma11l" xfId="943" xr:uid="{00000000-0005-0000-0000-00002A040000}"/>
    <cellStyle name="Norma11l 10" xfId="944" xr:uid="{00000000-0005-0000-0000-00002B040000}"/>
    <cellStyle name="Norma11l 2" xfId="945" xr:uid="{00000000-0005-0000-0000-00002C040000}"/>
    <cellStyle name="Norma11l 2 2" xfId="946" xr:uid="{00000000-0005-0000-0000-00002D040000}"/>
    <cellStyle name="Norma11l 2 3" xfId="947" xr:uid="{00000000-0005-0000-0000-00002E040000}"/>
    <cellStyle name="Norma11l 3" xfId="948" xr:uid="{00000000-0005-0000-0000-00002F040000}"/>
    <cellStyle name="Norma11l 3 2" xfId="949" xr:uid="{00000000-0005-0000-0000-000030040000}"/>
    <cellStyle name="Norma11l 3 3" xfId="950" xr:uid="{00000000-0005-0000-0000-000031040000}"/>
    <cellStyle name="Norma11l 4" xfId="951" xr:uid="{00000000-0005-0000-0000-000032040000}"/>
    <cellStyle name="Norma11l 4 2" xfId="952" xr:uid="{00000000-0005-0000-0000-000033040000}"/>
    <cellStyle name="Norma11l 4 3" xfId="953" xr:uid="{00000000-0005-0000-0000-000034040000}"/>
    <cellStyle name="Norma11l 5" xfId="954" xr:uid="{00000000-0005-0000-0000-000035040000}"/>
    <cellStyle name="Norma11l 5 2" xfId="955" xr:uid="{00000000-0005-0000-0000-000036040000}"/>
    <cellStyle name="Norma11l 5 3" xfId="956" xr:uid="{00000000-0005-0000-0000-000037040000}"/>
    <cellStyle name="Norma11l 6" xfId="957" xr:uid="{00000000-0005-0000-0000-000038040000}"/>
    <cellStyle name="Norma11l 6 2" xfId="958" xr:uid="{00000000-0005-0000-0000-000039040000}"/>
    <cellStyle name="Norma11l 6 3" xfId="959" xr:uid="{00000000-0005-0000-0000-00003A040000}"/>
    <cellStyle name="Norma11l 7" xfId="960" xr:uid="{00000000-0005-0000-0000-00003B040000}"/>
    <cellStyle name="Norma11l 7 2" xfId="961" xr:uid="{00000000-0005-0000-0000-00003C040000}"/>
    <cellStyle name="Norma11l 7 3" xfId="962" xr:uid="{00000000-0005-0000-0000-00003D040000}"/>
    <cellStyle name="Norma11l 8" xfId="963" xr:uid="{00000000-0005-0000-0000-00003E040000}"/>
    <cellStyle name="Norma11l 8 2" xfId="964" xr:uid="{00000000-0005-0000-0000-00003F040000}"/>
    <cellStyle name="Norma11l 8 3" xfId="965" xr:uid="{00000000-0005-0000-0000-000040040000}"/>
    <cellStyle name="Norma11l 9" xfId="966" xr:uid="{00000000-0005-0000-0000-000041040000}"/>
    <cellStyle name="Norma11l 9 2" xfId="967" xr:uid="{00000000-0005-0000-0000-000042040000}"/>
    <cellStyle name="Norma11l 9 3" xfId="968" xr:uid="{00000000-0005-0000-0000-000043040000}"/>
    <cellStyle name="Norma11l_Итоговая 04 10" xfId="969" xr:uid="{00000000-0005-0000-0000-000044040000}"/>
    <cellStyle name="Normal - Style1" xfId="2478" xr:uid="{00000000-0005-0000-0000-000045040000}"/>
    <cellStyle name="Normal 2" xfId="970" xr:uid="{00000000-0005-0000-0000-000046040000}"/>
    <cellStyle name="Normal 2 2" xfId="971" xr:uid="{00000000-0005-0000-0000-000047040000}"/>
    <cellStyle name="Normal 2 3" xfId="2350" xr:uid="{00000000-0005-0000-0000-000048040000}"/>
    <cellStyle name="Normal 3" xfId="972" xr:uid="{00000000-0005-0000-0000-000049040000}"/>
    <cellStyle name="Normal 4" xfId="973" xr:uid="{00000000-0005-0000-0000-00004A040000}"/>
    <cellStyle name="Normal 4 2" xfId="974" xr:uid="{00000000-0005-0000-0000-00004B040000}"/>
    <cellStyle name="Normal 5" xfId="975" xr:uid="{00000000-0005-0000-0000-00004C040000}"/>
    <cellStyle name="Normal 5 2" xfId="976" xr:uid="{00000000-0005-0000-0000-00004D040000}"/>
    <cellStyle name="normal 6" xfId="977" xr:uid="{00000000-0005-0000-0000-00004E040000}"/>
    <cellStyle name="Normál_1." xfId="2479" xr:uid="{00000000-0005-0000-0000-00004F040000}"/>
    <cellStyle name="Normal_20100524 - Credit application - WC - v0" xfId="2480" xr:uid="{00000000-0005-0000-0000-000050040000}"/>
    <cellStyle name="NormalGB" xfId="2481" xr:uid="{00000000-0005-0000-0000-000051040000}"/>
    <cellStyle name="Note" xfId="978" xr:uid="{00000000-0005-0000-0000-000052040000}"/>
    <cellStyle name="Output" xfId="2482" xr:uid="{00000000-0005-0000-0000-000053040000}"/>
    <cellStyle name="Output Amounts" xfId="2483" xr:uid="{00000000-0005-0000-0000-000054040000}"/>
    <cellStyle name="Output Column Headings" xfId="2484" xr:uid="{00000000-0005-0000-0000-000055040000}"/>
    <cellStyle name="Output Line Items" xfId="2485" xr:uid="{00000000-0005-0000-0000-000056040000}"/>
    <cellStyle name="Output Report Heading" xfId="2486" xr:uid="{00000000-0005-0000-0000-000057040000}"/>
    <cellStyle name="Output Report Title" xfId="2487" xr:uid="{00000000-0005-0000-0000-000058040000}"/>
    <cellStyle name="Output_Фин отчетность РСБУ" xfId="2488" xr:uid="{00000000-0005-0000-0000-000059040000}"/>
    <cellStyle name="Outputtitle" xfId="2489" xr:uid="{00000000-0005-0000-0000-00005A040000}"/>
    <cellStyle name="Page Number" xfId="2490" xr:uid="{00000000-0005-0000-0000-00005B040000}"/>
    <cellStyle name="Pénznem [0]_Document" xfId="2491" xr:uid="{00000000-0005-0000-0000-00005C040000}"/>
    <cellStyle name="Pénznem_Document" xfId="2492" xr:uid="{00000000-0005-0000-0000-00005D040000}"/>
    <cellStyle name="Percent [0]" xfId="2493" xr:uid="{00000000-0005-0000-0000-00005E040000}"/>
    <cellStyle name="Percent [1]" xfId="2494" xr:uid="{00000000-0005-0000-0000-00005F040000}"/>
    <cellStyle name="Percent 2" xfId="979" xr:uid="{00000000-0005-0000-0000-000060040000}"/>
    <cellStyle name="Red" xfId="2495" xr:uid="{00000000-0005-0000-0000-000061040000}"/>
    <cellStyle name="Salomon Logo" xfId="2496" xr:uid="{00000000-0005-0000-0000-000062040000}"/>
    <cellStyle name="Salomon Logo 2" xfId="2563" xr:uid="{00000000-0005-0000-0000-000063040000}"/>
    <cellStyle name="Salomon Logo 2 2" xfId="2566" xr:uid="{00000000-0005-0000-0000-000064040000}"/>
    <cellStyle name="ScotchRule" xfId="2497" xr:uid="{00000000-0005-0000-0000-000065040000}"/>
    <cellStyle name="ScotchRule 2" xfId="2564" xr:uid="{00000000-0005-0000-0000-000066040000}"/>
    <cellStyle name="Single Accounting" xfId="2498" xr:uid="{00000000-0005-0000-0000-000067040000}"/>
    <cellStyle name="small" xfId="2499" xr:uid="{00000000-0005-0000-0000-000068040000}"/>
    <cellStyle name="Standard_tabelle" xfId="2500" xr:uid="{00000000-0005-0000-0000-000069040000}"/>
    <cellStyle name="Style 1" xfId="980" xr:uid="{00000000-0005-0000-0000-00006A040000}"/>
    <cellStyle name="Style 1 2" xfId="981" xr:uid="{00000000-0005-0000-0000-00006B040000}"/>
    <cellStyle name="Subtitle" xfId="2501" xr:uid="{00000000-0005-0000-0000-00006C040000}"/>
    <cellStyle name="Table Head" xfId="2502" xr:uid="{00000000-0005-0000-0000-00006D040000}"/>
    <cellStyle name="Table Head Aligned" xfId="2503" xr:uid="{00000000-0005-0000-0000-00006E040000}"/>
    <cellStyle name="Table Head Blue" xfId="2504" xr:uid="{00000000-0005-0000-0000-00006F040000}"/>
    <cellStyle name="Table Head Green" xfId="2505" xr:uid="{00000000-0005-0000-0000-000070040000}"/>
    <cellStyle name="Table Head_Val_Sum_Graph" xfId="2506" xr:uid="{00000000-0005-0000-0000-000071040000}"/>
    <cellStyle name="Table Text" xfId="2507" xr:uid="{00000000-0005-0000-0000-000072040000}"/>
    <cellStyle name="Table Title" xfId="2508" xr:uid="{00000000-0005-0000-0000-000073040000}"/>
    <cellStyle name="Table Units" xfId="2509" xr:uid="{00000000-0005-0000-0000-000074040000}"/>
    <cellStyle name="Table_Header" xfId="2510" xr:uid="{00000000-0005-0000-0000-000075040000}"/>
    <cellStyle name="TableBlueBody" xfId="2511" xr:uid="{00000000-0005-0000-0000-000076040000}"/>
    <cellStyle name="TableBlueHeader" xfId="2512" xr:uid="{00000000-0005-0000-0000-000077040000}"/>
    <cellStyle name="TableGreenBody" xfId="2513" xr:uid="{00000000-0005-0000-0000-000078040000}"/>
    <cellStyle name="TableGreenHeader" xfId="2514" xr:uid="{00000000-0005-0000-0000-000079040000}"/>
    <cellStyle name="TableGreyBody" xfId="2515" xr:uid="{00000000-0005-0000-0000-00007A040000}"/>
    <cellStyle name="TableGreyHeader" xfId="2516" xr:uid="{00000000-0005-0000-0000-00007B040000}"/>
    <cellStyle name="TableLilacBody" xfId="2517" xr:uid="{00000000-0005-0000-0000-00007C040000}"/>
    <cellStyle name="TableLilacHeader" xfId="2518" xr:uid="{00000000-0005-0000-0000-00007D040000}"/>
    <cellStyle name="TablePinkBody" xfId="2519" xr:uid="{00000000-0005-0000-0000-00007E040000}"/>
    <cellStyle name="TablePinkHeader" xfId="2520" xr:uid="{00000000-0005-0000-0000-00007F040000}"/>
    <cellStyle name="TableWhiteBody" xfId="2521" xr:uid="{00000000-0005-0000-0000-000080040000}"/>
    <cellStyle name="TableWhiteHeader" xfId="2522" xr:uid="{00000000-0005-0000-0000-000081040000}"/>
    <cellStyle name="TableYellowBody" xfId="2523" xr:uid="{00000000-0005-0000-0000-000082040000}"/>
    <cellStyle name="TableYellowHeader" xfId="2524" xr:uid="{00000000-0005-0000-0000-000083040000}"/>
    <cellStyle name="Text 1" xfId="2525" xr:uid="{00000000-0005-0000-0000-000084040000}"/>
    <cellStyle name="Text Head 1" xfId="2526" xr:uid="{00000000-0005-0000-0000-000085040000}"/>
    <cellStyle name="Times 10" xfId="2527" xr:uid="{00000000-0005-0000-0000-000086040000}"/>
    <cellStyle name="Times 12" xfId="2528" xr:uid="{00000000-0005-0000-0000-000087040000}"/>
    <cellStyle name="Title" xfId="2529" xr:uid="{00000000-0005-0000-0000-000088040000}"/>
    <cellStyle name="Total" xfId="2530" xr:uid="{00000000-0005-0000-0000-000089040000}"/>
    <cellStyle name="Underline_Single" xfId="2531" xr:uid="{00000000-0005-0000-0000-00008A040000}"/>
    <cellStyle name="Valuta [0]_Arcen" xfId="2532" xr:uid="{00000000-0005-0000-0000-00008B040000}"/>
    <cellStyle name="Valuta_Arcen" xfId="2533" xr:uid="{00000000-0005-0000-0000-00008C040000}"/>
    <cellStyle name="Warning Text" xfId="2534" xr:uid="{00000000-0005-0000-0000-00008D040000}"/>
    <cellStyle name="year" xfId="2535" xr:uid="{00000000-0005-0000-0000-00008E040000}"/>
    <cellStyle name="Yen" xfId="2536" xr:uid="{00000000-0005-0000-0000-00008F040000}"/>
    <cellStyle name="Акцент1 10" xfId="982" xr:uid="{00000000-0005-0000-0000-000090040000}"/>
    <cellStyle name="Акцент1 10 2" xfId="983" xr:uid="{00000000-0005-0000-0000-000091040000}"/>
    <cellStyle name="Акцент1 10 3" xfId="984" xr:uid="{00000000-0005-0000-0000-000092040000}"/>
    <cellStyle name="Акцент1 11" xfId="985" xr:uid="{00000000-0005-0000-0000-000093040000}"/>
    <cellStyle name="Акцент1 11 2" xfId="986" xr:uid="{00000000-0005-0000-0000-000094040000}"/>
    <cellStyle name="Акцент1 11 3" xfId="987" xr:uid="{00000000-0005-0000-0000-000095040000}"/>
    <cellStyle name="Акцент1 12" xfId="988" xr:uid="{00000000-0005-0000-0000-000096040000}"/>
    <cellStyle name="Акцент1 12 2" xfId="989" xr:uid="{00000000-0005-0000-0000-000097040000}"/>
    <cellStyle name="Акцент1 12 3" xfId="990" xr:uid="{00000000-0005-0000-0000-000098040000}"/>
    <cellStyle name="Акцент1 13" xfId="991" xr:uid="{00000000-0005-0000-0000-000099040000}"/>
    <cellStyle name="Акцент1 14" xfId="992" xr:uid="{00000000-0005-0000-0000-00009A040000}"/>
    <cellStyle name="Акцент1 14 2" xfId="993" xr:uid="{00000000-0005-0000-0000-00009B040000}"/>
    <cellStyle name="Акцент1 14 3" xfId="994" xr:uid="{00000000-0005-0000-0000-00009C040000}"/>
    <cellStyle name="Акцент1 14 3 2" xfId="995" xr:uid="{00000000-0005-0000-0000-00009D040000}"/>
    <cellStyle name="Акцент1 14 4" xfId="996" xr:uid="{00000000-0005-0000-0000-00009E040000}"/>
    <cellStyle name="Акцент1 14 5" xfId="997" xr:uid="{00000000-0005-0000-0000-00009F040000}"/>
    <cellStyle name="Акцент1 14 6" xfId="998" xr:uid="{00000000-0005-0000-0000-0000A0040000}"/>
    <cellStyle name="Акцент1 15" xfId="999" xr:uid="{00000000-0005-0000-0000-0000A1040000}"/>
    <cellStyle name="Акцент1 16" xfId="1000" xr:uid="{00000000-0005-0000-0000-0000A2040000}"/>
    <cellStyle name="Акцент1 16 2" xfId="1001" xr:uid="{00000000-0005-0000-0000-0000A3040000}"/>
    <cellStyle name="Акцент1 17" xfId="1002" xr:uid="{00000000-0005-0000-0000-0000A4040000}"/>
    <cellStyle name="Акцент1 2" xfId="1003" xr:uid="{00000000-0005-0000-0000-0000A5040000}"/>
    <cellStyle name="Акцент1 2 2" xfId="1004" xr:uid="{00000000-0005-0000-0000-0000A6040000}"/>
    <cellStyle name="Акцент1 2 3" xfId="1005" xr:uid="{00000000-0005-0000-0000-0000A7040000}"/>
    <cellStyle name="Акцент1 3" xfId="1006" xr:uid="{00000000-0005-0000-0000-0000A8040000}"/>
    <cellStyle name="Акцент1 3 2" xfId="1007" xr:uid="{00000000-0005-0000-0000-0000A9040000}"/>
    <cellStyle name="Акцент1 3 3" xfId="1008" xr:uid="{00000000-0005-0000-0000-0000AA040000}"/>
    <cellStyle name="Акцент1 4" xfId="1009" xr:uid="{00000000-0005-0000-0000-0000AB040000}"/>
    <cellStyle name="Акцент1 4 2" xfId="1010" xr:uid="{00000000-0005-0000-0000-0000AC040000}"/>
    <cellStyle name="Акцент1 4 3" xfId="1011" xr:uid="{00000000-0005-0000-0000-0000AD040000}"/>
    <cellStyle name="Акцент1 5" xfId="1012" xr:uid="{00000000-0005-0000-0000-0000AE040000}"/>
    <cellStyle name="Акцент1 5 2" xfId="1013" xr:uid="{00000000-0005-0000-0000-0000AF040000}"/>
    <cellStyle name="Акцент1 5 3" xfId="1014" xr:uid="{00000000-0005-0000-0000-0000B0040000}"/>
    <cellStyle name="Акцент1 6" xfId="1015" xr:uid="{00000000-0005-0000-0000-0000B1040000}"/>
    <cellStyle name="Акцент1 6 2" xfId="1016" xr:uid="{00000000-0005-0000-0000-0000B2040000}"/>
    <cellStyle name="Акцент1 6 3" xfId="1017" xr:uid="{00000000-0005-0000-0000-0000B3040000}"/>
    <cellStyle name="Акцент1 7" xfId="1018" xr:uid="{00000000-0005-0000-0000-0000B4040000}"/>
    <cellStyle name="Акцент1 7 2" xfId="1019" xr:uid="{00000000-0005-0000-0000-0000B5040000}"/>
    <cellStyle name="Акцент1 7 3" xfId="1020" xr:uid="{00000000-0005-0000-0000-0000B6040000}"/>
    <cellStyle name="Акцент1 8" xfId="1021" xr:uid="{00000000-0005-0000-0000-0000B7040000}"/>
    <cellStyle name="Акцент1 8 2" xfId="1022" xr:uid="{00000000-0005-0000-0000-0000B8040000}"/>
    <cellStyle name="Акцент1 8 3" xfId="1023" xr:uid="{00000000-0005-0000-0000-0000B9040000}"/>
    <cellStyle name="Акцент1 9" xfId="1024" xr:uid="{00000000-0005-0000-0000-0000BA040000}"/>
    <cellStyle name="Акцент1 9 2" xfId="1025" xr:uid="{00000000-0005-0000-0000-0000BB040000}"/>
    <cellStyle name="Акцент1 9 3" xfId="1026" xr:uid="{00000000-0005-0000-0000-0000BC040000}"/>
    <cellStyle name="Акцент2 10" xfId="1027" xr:uid="{00000000-0005-0000-0000-0000BD040000}"/>
    <cellStyle name="Акцент2 10 2" xfId="1028" xr:uid="{00000000-0005-0000-0000-0000BE040000}"/>
    <cellStyle name="Акцент2 10 3" xfId="1029" xr:uid="{00000000-0005-0000-0000-0000BF040000}"/>
    <cellStyle name="Акцент2 11" xfId="1030" xr:uid="{00000000-0005-0000-0000-0000C0040000}"/>
    <cellStyle name="Акцент2 11 2" xfId="1031" xr:uid="{00000000-0005-0000-0000-0000C1040000}"/>
    <cellStyle name="Акцент2 11 3" xfId="1032" xr:uid="{00000000-0005-0000-0000-0000C2040000}"/>
    <cellStyle name="Акцент2 12" xfId="1033" xr:uid="{00000000-0005-0000-0000-0000C3040000}"/>
    <cellStyle name="Акцент2 12 2" xfId="1034" xr:uid="{00000000-0005-0000-0000-0000C4040000}"/>
    <cellStyle name="Акцент2 12 3" xfId="1035" xr:uid="{00000000-0005-0000-0000-0000C5040000}"/>
    <cellStyle name="Акцент2 13" xfId="1036" xr:uid="{00000000-0005-0000-0000-0000C6040000}"/>
    <cellStyle name="Акцент2 14" xfId="1037" xr:uid="{00000000-0005-0000-0000-0000C7040000}"/>
    <cellStyle name="Акцент2 2" xfId="1038" xr:uid="{00000000-0005-0000-0000-0000C8040000}"/>
    <cellStyle name="Акцент2 2 2" xfId="1039" xr:uid="{00000000-0005-0000-0000-0000C9040000}"/>
    <cellStyle name="Акцент2 2 3" xfId="1040" xr:uid="{00000000-0005-0000-0000-0000CA040000}"/>
    <cellStyle name="Акцент2 2 4" xfId="1041" xr:uid="{00000000-0005-0000-0000-0000CB040000}"/>
    <cellStyle name="Акцент2 3" xfId="1042" xr:uid="{00000000-0005-0000-0000-0000CC040000}"/>
    <cellStyle name="Акцент2 3 2" xfId="1043" xr:uid="{00000000-0005-0000-0000-0000CD040000}"/>
    <cellStyle name="Акцент2 3 3" xfId="1044" xr:uid="{00000000-0005-0000-0000-0000CE040000}"/>
    <cellStyle name="Акцент2 4" xfId="1045" xr:uid="{00000000-0005-0000-0000-0000CF040000}"/>
    <cellStyle name="Акцент2 4 2" xfId="1046" xr:uid="{00000000-0005-0000-0000-0000D0040000}"/>
    <cellStyle name="Акцент2 4 3" xfId="1047" xr:uid="{00000000-0005-0000-0000-0000D1040000}"/>
    <cellStyle name="Акцент2 5" xfId="1048" xr:uid="{00000000-0005-0000-0000-0000D2040000}"/>
    <cellStyle name="Акцент2 5 2" xfId="1049" xr:uid="{00000000-0005-0000-0000-0000D3040000}"/>
    <cellStyle name="Акцент2 5 3" xfId="1050" xr:uid="{00000000-0005-0000-0000-0000D4040000}"/>
    <cellStyle name="Акцент2 6" xfId="1051" xr:uid="{00000000-0005-0000-0000-0000D5040000}"/>
    <cellStyle name="Акцент2 6 2" xfId="1052" xr:uid="{00000000-0005-0000-0000-0000D6040000}"/>
    <cellStyle name="Акцент2 6 3" xfId="1053" xr:uid="{00000000-0005-0000-0000-0000D7040000}"/>
    <cellStyle name="Акцент2 7" xfId="1054" xr:uid="{00000000-0005-0000-0000-0000D8040000}"/>
    <cellStyle name="Акцент2 7 2" xfId="1055" xr:uid="{00000000-0005-0000-0000-0000D9040000}"/>
    <cellStyle name="Акцент2 7 3" xfId="1056" xr:uid="{00000000-0005-0000-0000-0000DA040000}"/>
    <cellStyle name="Акцент2 8" xfId="1057" xr:uid="{00000000-0005-0000-0000-0000DB040000}"/>
    <cellStyle name="Акцент2 8 2" xfId="1058" xr:uid="{00000000-0005-0000-0000-0000DC040000}"/>
    <cellStyle name="Акцент2 8 3" xfId="1059" xr:uid="{00000000-0005-0000-0000-0000DD040000}"/>
    <cellStyle name="Акцент2 9" xfId="1060" xr:uid="{00000000-0005-0000-0000-0000DE040000}"/>
    <cellStyle name="Акцент2 9 2" xfId="1061" xr:uid="{00000000-0005-0000-0000-0000DF040000}"/>
    <cellStyle name="Акцент2 9 3" xfId="1062" xr:uid="{00000000-0005-0000-0000-0000E0040000}"/>
    <cellStyle name="Акцент3 10" xfId="1063" xr:uid="{00000000-0005-0000-0000-0000E1040000}"/>
    <cellStyle name="Акцент3 10 2" xfId="1064" xr:uid="{00000000-0005-0000-0000-0000E2040000}"/>
    <cellStyle name="Акцент3 10 3" xfId="1065" xr:uid="{00000000-0005-0000-0000-0000E3040000}"/>
    <cellStyle name="Акцент3 11" xfId="1066" xr:uid="{00000000-0005-0000-0000-0000E4040000}"/>
    <cellStyle name="Акцент3 11 2" xfId="1067" xr:uid="{00000000-0005-0000-0000-0000E5040000}"/>
    <cellStyle name="Акцент3 11 3" xfId="1068" xr:uid="{00000000-0005-0000-0000-0000E6040000}"/>
    <cellStyle name="Акцент3 12" xfId="1069" xr:uid="{00000000-0005-0000-0000-0000E7040000}"/>
    <cellStyle name="Акцент3 12 2" xfId="1070" xr:uid="{00000000-0005-0000-0000-0000E8040000}"/>
    <cellStyle name="Акцент3 12 3" xfId="1071" xr:uid="{00000000-0005-0000-0000-0000E9040000}"/>
    <cellStyle name="Акцент3 13" xfId="1072" xr:uid="{00000000-0005-0000-0000-0000EA040000}"/>
    <cellStyle name="Акцент3 14" xfId="1073" xr:uid="{00000000-0005-0000-0000-0000EB040000}"/>
    <cellStyle name="Акцент3 2" xfId="1074" xr:uid="{00000000-0005-0000-0000-0000EC040000}"/>
    <cellStyle name="Акцент3 2 2" xfId="1075" xr:uid="{00000000-0005-0000-0000-0000ED040000}"/>
    <cellStyle name="Акцент3 2 3" xfId="1076" xr:uid="{00000000-0005-0000-0000-0000EE040000}"/>
    <cellStyle name="Акцент3 2 4" xfId="1077" xr:uid="{00000000-0005-0000-0000-0000EF040000}"/>
    <cellStyle name="Акцент3 3" xfId="1078" xr:uid="{00000000-0005-0000-0000-0000F0040000}"/>
    <cellStyle name="Акцент3 3 2" xfId="1079" xr:uid="{00000000-0005-0000-0000-0000F1040000}"/>
    <cellStyle name="Акцент3 3 3" xfId="1080" xr:uid="{00000000-0005-0000-0000-0000F2040000}"/>
    <cellStyle name="Акцент3 4" xfId="1081" xr:uid="{00000000-0005-0000-0000-0000F3040000}"/>
    <cellStyle name="Акцент3 4 2" xfId="1082" xr:uid="{00000000-0005-0000-0000-0000F4040000}"/>
    <cellStyle name="Акцент3 4 3" xfId="1083" xr:uid="{00000000-0005-0000-0000-0000F5040000}"/>
    <cellStyle name="Акцент3 5" xfId="1084" xr:uid="{00000000-0005-0000-0000-0000F6040000}"/>
    <cellStyle name="Акцент3 5 2" xfId="1085" xr:uid="{00000000-0005-0000-0000-0000F7040000}"/>
    <cellStyle name="Акцент3 5 3" xfId="1086" xr:uid="{00000000-0005-0000-0000-0000F8040000}"/>
    <cellStyle name="Акцент3 6" xfId="1087" xr:uid="{00000000-0005-0000-0000-0000F9040000}"/>
    <cellStyle name="Акцент3 6 2" xfId="1088" xr:uid="{00000000-0005-0000-0000-0000FA040000}"/>
    <cellStyle name="Акцент3 6 3" xfId="1089" xr:uid="{00000000-0005-0000-0000-0000FB040000}"/>
    <cellStyle name="Акцент3 7" xfId="1090" xr:uid="{00000000-0005-0000-0000-0000FC040000}"/>
    <cellStyle name="Акцент3 7 2" xfId="1091" xr:uid="{00000000-0005-0000-0000-0000FD040000}"/>
    <cellStyle name="Акцент3 7 3" xfId="1092" xr:uid="{00000000-0005-0000-0000-0000FE040000}"/>
    <cellStyle name="Акцент3 8" xfId="1093" xr:uid="{00000000-0005-0000-0000-0000FF040000}"/>
    <cellStyle name="Акцент3 8 2" xfId="1094" xr:uid="{00000000-0005-0000-0000-000000050000}"/>
    <cellStyle name="Акцент3 8 3" xfId="1095" xr:uid="{00000000-0005-0000-0000-000001050000}"/>
    <cellStyle name="Акцент3 9" xfId="1096" xr:uid="{00000000-0005-0000-0000-000002050000}"/>
    <cellStyle name="Акцент3 9 2" xfId="1097" xr:uid="{00000000-0005-0000-0000-000003050000}"/>
    <cellStyle name="Акцент3 9 3" xfId="1098" xr:uid="{00000000-0005-0000-0000-000004050000}"/>
    <cellStyle name="Акцент4 10" xfId="1099" xr:uid="{00000000-0005-0000-0000-000005050000}"/>
    <cellStyle name="Акцент4 10 2" xfId="1100" xr:uid="{00000000-0005-0000-0000-000006050000}"/>
    <cellStyle name="Акцент4 10 3" xfId="1101" xr:uid="{00000000-0005-0000-0000-000007050000}"/>
    <cellStyle name="Акцент4 11" xfId="1102" xr:uid="{00000000-0005-0000-0000-000008050000}"/>
    <cellStyle name="Акцент4 11 2" xfId="1103" xr:uid="{00000000-0005-0000-0000-000009050000}"/>
    <cellStyle name="Акцент4 11 3" xfId="1104" xr:uid="{00000000-0005-0000-0000-00000A050000}"/>
    <cellStyle name="Акцент4 12" xfId="1105" xr:uid="{00000000-0005-0000-0000-00000B050000}"/>
    <cellStyle name="Акцент4 12 2" xfId="1106" xr:uid="{00000000-0005-0000-0000-00000C050000}"/>
    <cellStyle name="Акцент4 12 3" xfId="1107" xr:uid="{00000000-0005-0000-0000-00000D050000}"/>
    <cellStyle name="Акцент4 13" xfId="1108" xr:uid="{00000000-0005-0000-0000-00000E050000}"/>
    <cellStyle name="Акцент4 14" xfId="1109" xr:uid="{00000000-0005-0000-0000-00000F050000}"/>
    <cellStyle name="Акцент4 14 2" xfId="1110" xr:uid="{00000000-0005-0000-0000-000010050000}"/>
    <cellStyle name="Акцент4 14 3" xfId="1111" xr:uid="{00000000-0005-0000-0000-000011050000}"/>
    <cellStyle name="Акцент4 14 3 2" xfId="1112" xr:uid="{00000000-0005-0000-0000-000012050000}"/>
    <cellStyle name="Акцент4 14 4" xfId="1113" xr:uid="{00000000-0005-0000-0000-000013050000}"/>
    <cellStyle name="Акцент4 14 5" xfId="1114" xr:uid="{00000000-0005-0000-0000-000014050000}"/>
    <cellStyle name="Акцент4 14 6" xfId="1115" xr:uid="{00000000-0005-0000-0000-000015050000}"/>
    <cellStyle name="Акцент4 15" xfId="1116" xr:uid="{00000000-0005-0000-0000-000016050000}"/>
    <cellStyle name="Акцент4 16" xfId="1117" xr:uid="{00000000-0005-0000-0000-000017050000}"/>
    <cellStyle name="Акцент4 16 2" xfId="1118" xr:uid="{00000000-0005-0000-0000-000018050000}"/>
    <cellStyle name="Акцент4 17" xfId="1119" xr:uid="{00000000-0005-0000-0000-000019050000}"/>
    <cellStyle name="Акцент4 2" xfId="1120" xr:uid="{00000000-0005-0000-0000-00001A050000}"/>
    <cellStyle name="Акцент4 2 2" xfId="1121" xr:uid="{00000000-0005-0000-0000-00001B050000}"/>
    <cellStyle name="Акцент4 2 3" xfId="1122" xr:uid="{00000000-0005-0000-0000-00001C050000}"/>
    <cellStyle name="Акцент4 3" xfId="1123" xr:uid="{00000000-0005-0000-0000-00001D050000}"/>
    <cellStyle name="Акцент4 3 2" xfId="1124" xr:uid="{00000000-0005-0000-0000-00001E050000}"/>
    <cellStyle name="Акцент4 3 3" xfId="1125" xr:uid="{00000000-0005-0000-0000-00001F050000}"/>
    <cellStyle name="Акцент4 4" xfId="1126" xr:uid="{00000000-0005-0000-0000-000020050000}"/>
    <cellStyle name="Акцент4 4 2" xfId="1127" xr:uid="{00000000-0005-0000-0000-000021050000}"/>
    <cellStyle name="Акцент4 4 3" xfId="1128" xr:uid="{00000000-0005-0000-0000-000022050000}"/>
    <cellStyle name="Акцент4 5" xfId="1129" xr:uid="{00000000-0005-0000-0000-000023050000}"/>
    <cellStyle name="Акцент4 5 2" xfId="1130" xr:uid="{00000000-0005-0000-0000-000024050000}"/>
    <cellStyle name="Акцент4 5 3" xfId="1131" xr:uid="{00000000-0005-0000-0000-000025050000}"/>
    <cellStyle name="Акцент4 6" xfId="1132" xr:uid="{00000000-0005-0000-0000-000026050000}"/>
    <cellStyle name="Акцент4 6 2" xfId="1133" xr:uid="{00000000-0005-0000-0000-000027050000}"/>
    <cellStyle name="Акцент4 6 3" xfId="1134" xr:uid="{00000000-0005-0000-0000-000028050000}"/>
    <cellStyle name="Акцент4 7" xfId="1135" xr:uid="{00000000-0005-0000-0000-000029050000}"/>
    <cellStyle name="Акцент4 7 2" xfId="1136" xr:uid="{00000000-0005-0000-0000-00002A050000}"/>
    <cellStyle name="Акцент4 7 3" xfId="1137" xr:uid="{00000000-0005-0000-0000-00002B050000}"/>
    <cellStyle name="Акцент4 8" xfId="1138" xr:uid="{00000000-0005-0000-0000-00002C050000}"/>
    <cellStyle name="Акцент4 8 2" xfId="1139" xr:uid="{00000000-0005-0000-0000-00002D050000}"/>
    <cellStyle name="Акцент4 8 3" xfId="1140" xr:uid="{00000000-0005-0000-0000-00002E050000}"/>
    <cellStyle name="Акцент4 9" xfId="1141" xr:uid="{00000000-0005-0000-0000-00002F050000}"/>
    <cellStyle name="Акцент4 9 2" xfId="1142" xr:uid="{00000000-0005-0000-0000-000030050000}"/>
    <cellStyle name="Акцент4 9 3" xfId="1143" xr:uid="{00000000-0005-0000-0000-000031050000}"/>
    <cellStyle name="Акцент5 10" xfId="1144" xr:uid="{00000000-0005-0000-0000-000032050000}"/>
    <cellStyle name="Акцент5 10 2" xfId="1145" xr:uid="{00000000-0005-0000-0000-000033050000}"/>
    <cellStyle name="Акцент5 10 3" xfId="1146" xr:uid="{00000000-0005-0000-0000-000034050000}"/>
    <cellStyle name="Акцент5 11" xfId="1147" xr:uid="{00000000-0005-0000-0000-000035050000}"/>
    <cellStyle name="Акцент5 11 2" xfId="1148" xr:uid="{00000000-0005-0000-0000-000036050000}"/>
    <cellStyle name="Акцент5 11 3" xfId="1149" xr:uid="{00000000-0005-0000-0000-000037050000}"/>
    <cellStyle name="Акцент5 12" xfId="1150" xr:uid="{00000000-0005-0000-0000-000038050000}"/>
    <cellStyle name="Акцент5 12 2" xfId="1151" xr:uid="{00000000-0005-0000-0000-000039050000}"/>
    <cellStyle name="Акцент5 12 3" xfId="1152" xr:uid="{00000000-0005-0000-0000-00003A050000}"/>
    <cellStyle name="Акцент5 13" xfId="1153" xr:uid="{00000000-0005-0000-0000-00003B050000}"/>
    <cellStyle name="Акцент5 14" xfId="1154" xr:uid="{00000000-0005-0000-0000-00003C050000}"/>
    <cellStyle name="Акцент5 2" xfId="1155" xr:uid="{00000000-0005-0000-0000-00003D050000}"/>
    <cellStyle name="Акцент5 2 2" xfId="1156" xr:uid="{00000000-0005-0000-0000-00003E050000}"/>
    <cellStyle name="Акцент5 2 3" xfId="1157" xr:uid="{00000000-0005-0000-0000-00003F050000}"/>
    <cellStyle name="Акцент5 2 4" xfId="1158" xr:uid="{00000000-0005-0000-0000-000040050000}"/>
    <cellStyle name="Акцент5 3" xfId="1159" xr:uid="{00000000-0005-0000-0000-000041050000}"/>
    <cellStyle name="Акцент5 3 2" xfId="1160" xr:uid="{00000000-0005-0000-0000-000042050000}"/>
    <cellStyle name="Акцент5 3 3" xfId="1161" xr:uid="{00000000-0005-0000-0000-000043050000}"/>
    <cellStyle name="Акцент5 4" xfId="1162" xr:uid="{00000000-0005-0000-0000-000044050000}"/>
    <cellStyle name="Акцент5 4 2" xfId="1163" xr:uid="{00000000-0005-0000-0000-000045050000}"/>
    <cellStyle name="Акцент5 4 3" xfId="1164" xr:uid="{00000000-0005-0000-0000-000046050000}"/>
    <cellStyle name="Акцент5 5" xfId="1165" xr:uid="{00000000-0005-0000-0000-000047050000}"/>
    <cellStyle name="Акцент5 5 2" xfId="1166" xr:uid="{00000000-0005-0000-0000-000048050000}"/>
    <cellStyle name="Акцент5 5 3" xfId="1167" xr:uid="{00000000-0005-0000-0000-000049050000}"/>
    <cellStyle name="Акцент5 6" xfId="1168" xr:uid="{00000000-0005-0000-0000-00004A050000}"/>
    <cellStyle name="Акцент5 6 2" xfId="1169" xr:uid="{00000000-0005-0000-0000-00004B050000}"/>
    <cellStyle name="Акцент5 6 3" xfId="1170" xr:uid="{00000000-0005-0000-0000-00004C050000}"/>
    <cellStyle name="Акцент5 7" xfId="1171" xr:uid="{00000000-0005-0000-0000-00004D050000}"/>
    <cellStyle name="Акцент5 7 2" xfId="1172" xr:uid="{00000000-0005-0000-0000-00004E050000}"/>
    <cellStyle name="Акцент5 7 3" xfId="1173" xr:uid="{00000000-0005-0000-0000-00004F050000}"/>
    <cellStyle name="Акцент5 8" xfId="1174" xr:uid="{00000000-0005-0000-0000-000050050000}"/>
    <cellStyle name="Акцент5 8 2" xfId="1175" xr:uid="{00000000-0005-0000-0000-000051050000}"/>
    <cellStyle name="Акцент5 8 3" xfId="1176" xr:uid="{00000000-0005-0000-0000-000052050000}"/>
    <cellStyle name="Акцент5 9" xfId="1177" xr:uid="{00000000-0005-0000-0000-000053050000}"/>
    <cellStyle name="Акцент5 9 2" xfId="1178" xr:uid="{00000000-0005-0000-0000-000054050000}"/>
    <cellStyle name="Акцент5 9 3" xfId="1179" xr:uid="{00000000-0005-0000-0000-000055050000}"/>
    <cellStyle name="Акцент6 10" xfId="1180" xr:uid="{00000000-0005-0000-0000-000056050000}"/>
    <cellStyle name="Акцент6 10 2" xfId="1181" xr:uid="{00000000-0005-0000-0000-000057050000}"/>
    <cellStyle name="Акцент6 10 3" xfId="1182" xr:uid="{00000000-0005-0000-0000-000058050000}"/>
    <cellStyle name="Акцент6 11" xfId="1183" xr:uid="{00000000-0005-0000-0000-000059050000}"/>
    <cellStyle name="Акцент6 11 2" xfId="1184" xr:uid="{00000000-0005-0000-0000-00005A050000}"/>
    <cellStyle name="Акцент6 11 3" xfId="1185" xr:uid="{00000000-0005-0000-0000-00005B050000}"/>
    <cellStyle name="Акцент6 12" xfId="1186" xr:uid="{00000000-0005-0000-0000-00005C050000}"/>
    <cellStyle name="Акцент6 12 2" xfId="1187" xr:uid="{00000000-0005-0000-0000-00005D050000}"/>
    <cellStyle name="Акцент6 12 3" xfId="1188" xr:uid="{00000000-0005-0000-0000-00005E050000}"/>
    <cellStyle name="Акцент6 13" xfId="1189" xr:uid="{00000000-0005-0000-0000-00005F050000}"/>
    <cellStyle name="Акцент6 14" xfId="1190" xr:uid="{00000000-0005-0000-0000-000060050000}"/>
    <cellStyle name="Акцент6 2" xfId="1191" xr:uid="{00000000-0005-0000-0000-000061050000}"/>
    <cellStyle name="Акцент6 2 2" xfId="1192" xr:uid="{00000000-0005-0000-0000-000062050000}"/>
    <cellStyle name="Акцент6 2 3" xfId="1193" xr:uid="{00000000-0005-0000-0000-000063050000}"/>
    <cellStyle name="Акцент6 2 4" xfId="1194" xr:uid="{00000000-0005-0000-0000-000064050000}"/>
    <cellStyle name="Акцент6 3" xfId="1195" xr:uid="{00000000-0005-0000-0000-000065050000}"/>
    <cellStyle name="Акцент6 3 2" xfId="1196" xr:uid="{00000000-0005-0000-0000-000066050000}"/>
    <cellStyle name="Акцент6 3 3" xfId="1197" xr:uid="{00000000-0005-0000-0000-000067050000}"/>
    <cellStyle name="Акцент6 4" xfId="1198" xr:uid="{00000000-0005-0000-0000-000068050000}"/>
    <cellStyle name="Акцент6 4 2" xfId="1199" xr:uid="{00000000-0005-0000-0000-000069050000}"/>
    <cellStyle name="Акцент6 4 3" xfId="1200" xr:uid="{00000000-0005-0000-0000-00006A050000}"/>
    <cellStyle name="Акцент6 5" xfId="1201" xr:uid="{00000000-0005-0000-0000-00006B050000}"/>
    <cellStyle name="Акцент6 5 2" xfId="1202" xr:uid="{00000000-0005-0000-0000-00006C050000}"/>
    <cellStyle name="Акцент6 5 3" xfId="1203" xr:uid="{00000000-0005-0000-0000-00006D050000}"/>
    <cellStyle name="Акцент6 6" xfId="1204" xr:uid="{00000000-0005-0000-0000-00006E050000}"/>
    <cellStyle name="Акцент6 6 2" xfId="1205" xr:uid="{00000000-0005-0000-0000-00006F050000}"/>
    <cellStyle name="Акцент6 6 3" xfId="1206" xr:uid="{00000000-0005-0000-0000-000070050000}"/>
    <cellStyle name="Акцент6 7" xfId="1207" xr:uid="{00000000-0005-0000-0000-000071050000}"/>
    <cellStyle name="Акцент6 7 2" xfId="1208" xr:uid="{00000000-0005-0000-0000-000072050000}"/>
    <cellStyle name="Акцент6 7 3" xfId="1209" xr:uid="{00000000-0005-0000-0000-000073050000}"/>
    <cellStyle name="Акцент6 8" xfId="1210" xr:uid="{00000000-0005-0000-0000-000074050000}"/>
    <cellStyle name="Акцент6 8 2" xfId="1211" xr:uid="{00000000-0005-0000-0000-000075050000}"/>
    <cellStyle name="Акцент6 8 3" xfId="1212" xr:uid="{00000000-0005-0000-0000-000076050000}"/>
    <cellStyle name="Акцент6 9" xfId="1213" xr:uid="{00000000-0005-0000-0000-000077050000}"/>
    <cellStyle name="Акцент6 9 2" xfId="1214" xr:uid="{00000000-0005-0000-0000-000078050000}"/>
    <cellStyle name="Акцент6 9 3" xfId="1215" xr:uid="{00000000-0005-0000-0000-000079050000}"/>
    <cellStyle name="Ввод  10" xfId="1216" xr:uid="{00000000-0005-0000-0000-00007A050000}"/>
    <cellStyle name="Ввод  10 2" xfId="1217" xr:uid="{00000000-0005-0000-0000-00007B050000}"/>
    <cellStyle name="Ввод  10 3" xfId="1218" xr:uid="{00000000-0005-0000-0000-00007C050000}"/>
    <cellStyle name="Ввод  11" xfId="1219" xr:uid="{00000000-0005-0000-0000-00007D050000}"/>
    <cellStyle name="Ввод  11 2" xfId="1220" xr:uid="{00000000-0005-0000-0000-00007E050000}"/>
    <cellStyle name="Ввод  11 3" xfId="1221" xr:uid="{00000000-0005-0000-0000-00007F050000}"/>
    <cellStyle name="Ввод  12" xfId="1222" xr:uid="{00000000-0005-0000-0000-000080050000}"/>
    <cellStyle name="Ввод  12 2" xfId="1223" xr:uid="{00000000-0005-0000-0000-000081050000}"/>
    <cellStyle name="Ввод  12 3" xfId="1224" xr:uid="{00000000-0005-0000-0000-000082050000}"/>
    <cellStyle name="Ввод  13" xfId="1225" xr:uid="{00000000-0005-0000-0000-000083050000}"/>
    <cellStyle name="Ввод  14" xfId="1226" xr:uid="{00000000-0005-0000-0000-000084050000}"/>
    <cellStyle name="Ввод  14 2" xfId="1227" xr:uid="{00000000-0005-0000-0000-000085050000}"/>
    <cellStyle name="Ввод  14 3" xfId="1228" xr:uid="{00000000-0005-0000-0000-000086050000}"/>
    <cellStyle name="Ввод  14 3 2" xfId="1229" xr:uid="{00000000-0005-0000-0000-000087050000}"/>
    <cellStyle name="Ввод  14 4" xfId="1230" xr:uid="{00000000-0005-0000-0000-000088050000}"/>
    <cellStyle name="Ввод  14 5" xfId="1231" xr:uid="{00000000-0005-0000-0000-000089050000}"/>
    <cellStyle name="Ввод  14 6" xfId="1232" xr:uid="{00000000-0005-0000-0000-00008A050000}"/>
    <cellStyle name="Ввод  15" xfId="1233" xr:uid="{00000000-0005-0000-0000-00008B050000}"/>
    <cellStyle name="Ввод  16" xfId="1234" xr:uid="{00000000-0005-0000-0000-00008C050000}"/>
    <cellStyle name="Ввод  16 2" xfId="1235" xr:uid="{00000000-0005-0000-0000-00008D050000}"/>
    <cellStyle name="Ввод  17" xfId="1236" xr:uid="{00000000-0005-0000-0000-00008E050000}"/>
    <cellStyle name="Ввод  2" xfId="1237" xr:uid="{00000000-0005-0000-0000-00008F050000}"/>
    <cellStyle name="Ввод  2 2" xfId="1238" xr:uid="{00000000-0005-0000-0000-000090050000}"/>
    <cellStyle name="Ввод  2 3" xfId="1239" xr:uid="{00000000-0005-0000-0000-000091050000}"/>
    <cellStyle name="Ввод  3" xfId="1240" xr:uid="{00000000-0005-0000-0000-000092050000}"/>
    <cellStyle name="Ввод  3 2" xfId="1241" xr:uid="{00000000-0005-0000-0000-000093050000}"/>
    <cellStyle name="Ввод  3 3" xfId="1242" xr:uid="{00000000-0005-0000-0000-000094050000}"/>
    <cellStyle name="Ввод  4" xfId="1243" xr:uid="{00000000-0005-0000-0000-000095050000}"/>
    <cellStyle name="Ввод  4 2" xfId="1244" xr:uid="{00000000-0005-0000-0000-000096050000}"/>
    <cellStyle name="Ввод  4 3" xfId="1245" xr:uid="{00000000-0005-0000-0000-000097050000}"/>
    <cellStyle name="Ввод  5" xfId="1246" xr:uid="{00000000-0005-0000-0000-000098050000}"/>
    <cellStyle name="Ввод  5 2" xfId="1247" xr:uid="{00000000-0005-0000-0000-000099050000}"/>
    <cellStyle name="Ввод  5 3" xfId="1248" xr:uid="{00000000-0005-0000-0000-00009A050000}"/>
    <cellStyle name="Ввод  6" xfId="1249" xr:uid="{00000000-0005-0000-0000-00009B050000}"/>
    <cellStyle name="Ввод  6 2" xfId="1250" xr:uid="{00000000-0005-0000-0000-00009C050000}"/>
    <cellStyle name="Ввод  6 3" xfId="1251" xr:uid="{00000000-0005-0000-0000-00009D050000}"/>
    <cellStyle name="Ввод  7" xfId="1252" xr:uid="{00000000-0005-0000-0000-00009E050000}"/>
    <cellStyle name="Ввод  7 2" xfId="1253" xr:uid="{00000000-0005-0000-0000-00009F050000}"/>
    <cellStyle name="Ввод  7 3" xfId="1254" xr:uid="{00000000-0005-0000-0000-0000A0050000}"/>
    <cellStyle name="Ввод  8" xfId="1255" xr:uid="{00000000-0005-0000-0000-0000A1050000}"/>
    <cellStyle name="Ввод  8 2" xfId="1256" xr:uid="{00000000-0005-0000-0000-0000A2050000}"/>
    <cellStyle name="Ввод  8 3" xfId="1257" xr:uid="{00000000-0005-0000-0000-0000A3050000}"/>
    <cellStyle name="Ввод  9" xfId="1258" xr:uid="{00000000-0005-0000-0000-0000A4050000}"/>
    <cellStyle name="Ввод  9 2" xfId="1259" xr:uid="{00000000-0005-0000-0000-0000A5050000}"/>
    <cellStyle name="Ввод  9 3" xfId="1260" xr:uid="{00000000-0005-0000-0000-0000A6050000}"/>
    <cellStyle name="Ввод данных" xfId="2537" xr:uid="{00000000-0005-0000-0000-0000A7050000}"/>
    <cellStyle name="Вывод 10" xfId="1261" xr:uid="{00000000-0005-0000-0000-0000A8050000}"/>
    <cellStyle name="Вывод 10 2" xfId="1262" xr:uid="{00000000-0005-0000-0000-0000A9050000}"/>
    <cellStyle name="Вывод 10 3" xfId="1263" xr:uid="{00000000-0005-0000-0000-0000AA050000}"/>
    <cellStyle name="Вывод 11" xfId="1264" xr:uid="{00000000-0005-0000-0000-0000AB050000}"/>
    <cellStyle name="Вывод 11 2" xfId="1265" xr:uid="{00000000-0005-0000-0000-0000AC050000}"/>
    <cellStyle name="Вывод 11 3" xfId="1266" xr:uid="{00000000-0005-0000-0000-0000AD050000}"/>
    <cellStyle name="Вывод 12" xfId="1267" xr:uid="{00000000-0005-0000-0000-0000AE050000}"/>
    <cellStyle name="Вывод 12 2" xfId="1268" xr:uid="{00000000-0005-0000-0000-0000AF050000}"/>
    <cellStyle name="Вывод 12 3" xfId="1269" xr:uid="{00000000-0005-0000-0000-0000B0050000}"/>
    <cellStyle name="Вывод 13" xfId="1270" xr:uid="{00000000-0005-0000-0000-0000B1050000}"/>
    <cellStyle name="Вывод 14" xfId="1271" xr:uid="{00000000-0005-0000-0000-0000B2050000}"/>
    <cellStyle name="Вывод 14 2" xfId="1272" xr:uid="{00000000-0005-0000-0000-0000B3050000}"/>
    <cellStyle name="Вывод 14 3" xfId="1273" xr:uid="{00000000-0005-0000-0000-0000B4050000}"/>
    <cellStyle name="Вывод 14 3 2" xfId="1274" xr:uid="{00000000-0005-0000-0000-0000B5050000}"/>
    <cellStyle name="Вывод 14 4" xfId="1275" xr:uid="{00000000-0005-0000-0000-0000B6050000}"/>
    <cellStyle name="Вывод 14 5" xfId="1276" xr:uid="{00000000-0005-0000-0000-0000B7050000}"/>
    <cellStyle name="Вывод 14 6" xfId="1277" xr:uid="{00000000-0005-0000-0000-0000B8050000}"/>
    <cellStyle name="Вывод 15" xfId="1278" xr:uid="{00000000-0005-0000-0000-0000B9050000}"/>
    <cellStyle name="Вывод 16" xfId="1279" xr:uid="{00000000-0005-0000-0000-0000BA050000}"/>
    <cellStyle name="Вывод 16 2" xfId="1280" xr:uid="{00000000-0005-0000-0000-0000BB050000}"/>
    <cellStyle name="Вывод 17" xfId="1281" xr:uid="{00000000-0005-0000-0000-0000BC050000}"/>
    <cellStyle name="Вывод 2" xfId="1282" xr:uid="{00000000-0005-0000-0000-0000BD050000}"/>
    <cellStyle name="Вывод 2 2" xfId="1283" xr:uid="{00000000-0005-0000-0000-0000BE050000}"/>
    <cellStyle name="Вывод 2 3" xfId="1284" xr:uid="{00000000-0005-0000-0000-0000BF050000}"/>
    <cellStyle name="Вывод 3" xfId="1285" xr:uid="{00000000-0005-0000-0000-0000C0050000}"/>
    <cellStyle name="Вывод 3 2" xfId="1286" xr:uid="{00000000-0005-0000-0000-0000C1050000}"/>
    <cellStyle name="Вывод 3 3" xfId="1287" xr:uid="{00000000-0005-0000-0000-0000C2050000}"/>
    <cellStyle name="Вывод 4" xfId="1288" xr:uid="{00000000-0005-0000-0000-0000C3050000}"/>
    <cellStyle name="Вывод 4 2" xfId="1289" xr:uid="{00000000-0005-0000-0000-0000C4050000}"/>
    <cellStyle name="Вывод 4 3" xfId="1290" xr:uid="{00000000-0005-0000-0000-0000C5050000}"/>
    <cellStyle name="Вывод 5" xfId="1291" xr:uid="{00000000-0005-0000-0000-0000C6050000}"/>
    <cellStyle name="Вывод 5 2" xfId="1292" xr:uid="{00000000-0005-0000-0000-0000C7050000}"/>
    <cellStyle name="Вывод 5 3" xfId="1293" xr:uid="{00000000-0005-0000-0000-0000C8050000}"/>
    <cellStyle name="Вывод 6" xfId="1294" xr:uid="{00000000-0005-0000-0000-0000C9050000}"/>
    <cellStyle name="Вывод 6 2" xfId="1295" xr:uid="{00000000-0005-0000-0000-0000CA050000}"/>
    <cellStyle name="Вывод 6 3" xfId="1296" xr:uid="{00000000-0005-0000-0000-0000CB050000}"/>
    <cellStyle name="Вывод 7" xfId="1297" xr:uid="{00000000-0005-0000-0000-0000CC050000}"/>
    <cellStyle name="Вывод 7 2" xfId="1298" xr:uid="{00000000-0005-0000-0000-0000CD050000}"/>
    <cellStyle name="Вывод 7 3" xfId="1299" xr:uid="{00000000-0005-0000-0000-0000CE050000}"/>
    <cellStyle name="Вывод 8" xfId="1300" xr:uid="{00000000-0005-0000-0000-0000CF050000}"/>
    <cellStyle name="Вывод 8 2" xfId="1301" xr:uid="{00000000-0005-0000-0000-0000D0050000}"/>
    <cellStyle name="Вывод 8 3" xfId="1302" xr:uid="{00000000-0005-0000-0000-0000D1050000}"/>
    <cellStyle name="Вывод 9" xfId="1303" xr:uid="{00000000-0005-0000-0000-0000D2050000}"/>
    <cellStyle name="Вывод 9 2" xfId="1304" xr:uid="{00000000-0005-0000-0000-0000D3050000}"/>
    <cellStyle name="Вывод 9 3" xfId="1305" xr:uid="{00000000-0005-0000-0000-0000D4050000}"/>
    <cellStyle name="Вычисление 10" xfId="1306" xr:uid="{00000000-0005-0000-0000-0000D5050000}"/>
    <cellStyle name="Вычисление 10 2" xfId="1307" xr:uid="{00000000-0005-0000-0000-0000D6050000}"/>
    <cellStyle name="Вычисление 10 3" xfId="1308" xr:uid="{00000000-0005-0000-0000-0000D7050000}"/>
    <cellStyle name="Вычисление 11" xfId="1309" xr:uid="{00000000-0005-0000-0000-0000D8050000}"/>
    <cellStyle name="Вычисление 11 2" xfId="1310" xr:uid="{00000000-0005-0000-0000-0000D9050000}"/>
    <cellStyle name="Вычисление 11 3" xfId="1311" xr:uid="{00000000-0005-0000-0000-0000DA050000}"/>
    <cellStyle name="Вычисление 12" xfId="1312" xr:uid="{00000000-0005-0000-0000-0000DB050000}"/>
    <cellStyle name="Вычисление 12 2" xfId="1313" xr:uid="{00000000-0005-0000-0000-0000DC050000}"/>
    <cellStyle name="Вычисление 12 3" xfId="1314" xr:uid="{00000000-0005-0000-0000-0000DD050000}"/>
    <cellStyle name="Вычисление 13" xfId="1315" xr:uid="{00000000-0005-0000-0000-0000DE050000}"/>
    <cellStyle name="Вычисление 14" xfId="1316" xr:uid="{00000000-0005-0000-0000-0000DF050000}"/>
    <cellStyle name="Вычисление 14 2" xfId="1317" xr:uid="{00000000-0005-0000-0000-0000E0050000}"/>
    <cellStyle name="Вычисление 14 3" xfId="1318" xr:uid="{00000000-0005-0000-0000-0000E1050000}"/>
    <cellStyle name="Вычисление 14 3 2" xfId="1319" xr:uid="{00000000-0005-0000-0000-0000E2050000}"/>
    <cellStyle name="Вычисление 14 4" xfId="1320" xr:uid="{00000000-0005-0000-0000-0000E3050000}"/>
    <cellStyle name="Вычисление 14 5" xfId="1321" xr:uid="{00000000-0005-0000-0000-0000E4050000}"/>
    <cellStyle name="Вычисление 14 6" xfId="1322" xr:uid="{00000000-0005-0000-0000-0000E5050000}"/>
    <cellStyle name="Вычисление 15" xfId="1323" xr:uid="{00000000-0005-0000-0000-0000E6050000}"/>
    <cellStyle name="Вычисление 16" xfId="1324" xr:uid="{00000000-0005-0000-0000-0000E7050000}"/>
    <cellStyle name="Вычисление 16 2" xfId="1325" xr:uid="{00000000-0005-0000-0000-0000E8050000}"/>
    <cellStyle name="Вычисление 17" xfId="1326" xr:uid="{00000000-0005-0000-0000-0000E9050000}"/>
    <cellStyle name="Вычисление 2" xfId="1327" xr:uid="{00000000-0005-0000-0000-0000EA050000}"/>
    <cellStyle name="Вычисление 2 2" xfId="1328" xr:uid="{00000000-0005-0000-0000-0000EB050000}"/>
    <cellStyle name="Вычисление 2 3" xfId="1329" xr:uid="{00000000-0005-0000-0000-0000EC050000}"/>
    <cellStyle name="Вычисление 3" xfId="1330" xr:uid="{00000000-0005-0000-0000-0000ED050000}"/>
    <cellStyle name="Вычисление 3 2" xfId="1331" xr:uid="{00000000-0005-0000-0000-0000EE050000}"/>
    <cellStyle name="Вычисление 3 3" xfId="1332" xr:uid="{00000000-0005-0000-0000-0000EF050000}"/>
    <cellStyle name="Вычисление 4" xfId="1333" xr:uid="{00000000-0005-0000-0000-0000F0050000}"/>
    <cellStyle name="Вычисление 4 2" xfId="1334" xr:uid="{00000000-0005-0000-0000-0000F1050000}"/>
    <cellStyle name="Вычисление 4 3" xfId="1335" xr:uid="{00000000-0005-0000-0000-0000F2050000}"/>
    <cellStyle name="Вычисление 5" xfId="1336" xr:uid="{00000000-0005-0000-0000-0000F3050000}"/>
    <cellStyle name="Вычисление 5 2" xfId="1337" xr:uid="{00000000-0005-0000-0000-0000F4050000}"/>
    <cellStyle name="Вычисление 5 3" xfId="1338" xr:uid="{00000000-0005-0000-0000-0000F5050000}"/>
    <cellStyle name="Вычисление 6" xfId="1339" xr:uid="{00000000-0005-0000-0000-0000F6050000}"/>
    <cellStyle name="Вычисление 6 2" xfId="1340" xr:uid="{00000000-0005-0000-0000-0000F7050000}"/>
    <cellStyle name="Вычисление 6 3" xfId="1341" xr:uid="{00000000-0005-0000-0000-0000F8050000}"/>
    <cellStyle name="Вычисление 7" xfId="1342" xr:uid="{00000000-0005-0000-0000-0000F9050000}"/>
    <cellStyle name="Вычисление 7 2" xfId="1343" xr:uid="{00000000-0005-0000-0000-0000FA050000}"/>
    <cellStyle name="Вычисление 7 3" xfId="1344" xr:uid="{00000000-0005-0000-0000-0000FB050000}"/>
    <cellStyle name="Вычисление 8" xfId="1345" xr:uid="{00000000-0005-0000-0000-0000FC050000}"/>
    <cellStyle name="Вычисление 8 2" xfId="1346" xr:uid="{00000000-0005-0000-0000-0000FD050000}"/>
    <cellStyle name="Вычисление 8 3" xfId="1347" xr:uid="{00000000-0005-0000-0000-0000FE050000}"/>
    <cellStyle name="Вычисление 9" xfId="1348" xr:uid="{00000000-0005-0000-0000-0000FF050000}"/>
    <cellStyle name="Вычисление 9 2" xfId="1349" xr:uid="{00000000-0005-0000-0000-000000060000}"/>
    <cellStyle name="Вычисление 9 3" xfId="1350" xr:uid="{00000000-0005-0000-0000-000001060000}"/>
    <cellStyle name="Гиперссылка 2" xfId="2568" xr:uid="{00000000-0005-0000-0000-000002060000}"/>
    <cellStyle name="Денежный 2" xfId="1351" xr:uid="{00000000-0005-0000-0000-000003060000}"/>
    <cellStyle name="Денежный 3" xfId="1352" xr:uid="{00000000-0005-0000-0000-000004060000}"/>
    <cellStyle name="е" xfId="2538" xr:uid="{00000000-0005-0000-0000-000005060000}"/>
    <cellStyle name="Заголовок 1 10" xfId="1353" xr:uid="{00000000-0005-0000-0000-000006060000}"/>
    <cellStyle name="Заголовок 1 10 2" xfId="1354" xr:uid="{00000000-0005-0000-0000-000007060000}"/>
    <cellStyle name="Заголовок 1 10 3" xfId="1355" xr:uid="{00000000-0005-0000-0000-000008060000}"/>
    <cellStyle name="Заголовок 1 11" xfId="1356" xr:uid="{00000000-0005-0000-0000-000009060000}"/>
    <cellStyle name="Заголовок 1 11 2" xfId="1357" xr:uid="{00000000-0005-0000-0000-00000A060000}"/>
    <cellStyle name="Заголовок 1 11 3" xfId="1358" xr:uid="{00000000-0005-0000-0000-00000B060000}"/>
    <cellStyle name="Заголовок 1 12" xfId="1359" xr:uid="{00000000-0005-0000-0000-00000C060000}"/>
    <cellStyle name="Заголовок 1 12 2" xfId="1360" xr:uid="{00000000-0005-0000-0000-00000D060000}"/>
    <cellStyle name="Заголовок 1 12 3" xfId="1361" xr:uid="{00000000-0005-0000-0000-00000E060000}"/>
    <cellStyle name="Заголовок 1 13" xfId="1362" xr:uid="{00000000-0005-0000-0000-00000F060000}"/>
    <cellStyle name="Заголовок 1 14" xfId="1363" xr:uid="{00000000-0005-0000-0000-000010060000}"/>
    <cellStyle name="Заголовок 1 14 2" xfId="1364" xr:uid="{00000000-0005-0000-0000-000011060000}"/>
    <cellStyle name="Заголовок 1 14 2 2" xfId="1365" xr:uid="{00000000-0005-0000-0000-000012060000}"/>
    <cellStyle name="Заголовок 1 14 2 2 2" xfId="1366" xr:uid="{00000000-0005-0000-0000-000013060000}"/>
    <cellStyle name="Заголовок 1 14 2 2 3" xfId="1367" xr:uid="{00000000-0005-0000-0000-000014060000}"/>
    <cellStyle name="Заголовок 1 14 2 3" xfId="1368" xr:uid="{00000000-0005-0000-0000-000015060000}"/>
    <cellStyle name="Заголовок 1 14 2 4" xfId="1369" xr:uid="{00000000-0005-0000-0000-000016060000}"/>
    <cellStyle name="Заголовок 1 14 3" xfId="1370" xr:uid="{00000000-0005-0000-0000-000017060000}"/>
    <cellStyle name="Заголовок 1 14 4" xfId="1371" xr:uid="{00000000-0005-0000-0000-000018060000}"/>
    <cellStyle name="Заголовок 1 14 4 2" xfId="1372" xr:uid="{00000000-0005-0000-0000-000019060000}"/>
    <cellStyle name="Заголовок 1 14 4 3" xfId="1373" xr:uid="{00000000-0005-0000-0000-00001A060000}"/>
    <cellStyle name="Заголовок 1 14 5" xfId="1374" xr:uid="{00000000-0005-0000-0000-00001B060000}"/>
    <cellStyle name="Заголовок 1 14 5 2" xfId="1375" xr:uid="{00000000-0005-0000-0000-00001C060000}"/>
    <cellStyle name="Заголовок 1 14 6" xfId="1376" xr:uid="{00000000-0005-0000-0000-00001D060000}"/>
    <cellStyle name="Заголовок 1 14 6 2" xfId="1377" xr:uid="{00000000-0005-0000-0000-00001E060000}"/>
    <cellStyle name="Заголовок 1 14 7" xfId="1378" xr:uid="{00000000-0005-0000-0000-00001F060000}"/>
    <cellStyle name="Заголовок 1 14 7 2" xfId="1379" xr:uid="{00000000-0005-0000-0000-000020060000}"/>
    <cellStyle name="Заголовок 1 14 7 2 2" xfId="1380" xr:uid="{00000000-0005-0000-0000-000021060000}"/>
    <cellStyle name="Заголовок 1 14 7 3" xfId="1381" xr:uid="{00000000-0005-0000-0000-000022060000}"/>
    <cellStyle name="Заголовок 1 14 7 3 2" xfId="1382" xr:uid="{00000000-0005-0000-0000-000023060000}"/>
    <cellStyle name="Заголовок 1 14 7 4" xfId="1383" xr:uid="{00000000-0005-0000-0000-000024060000}"/>
    <cellStyle name="Заголовок 1 14 7 4 2" xfId="1384" xr:uid="{00000000-0005-0000-0000-000025060000}"/>
    <cellStyle name="Заголовок 1 14 7 5" xfId="1385" xr:uid="{00000000-0005-0000-0000-000026060000}"/>
    <cellStyle name="Заголовок 1 15" xfId="1386" xr:uid="{00000000-0005-0000-0000-000027060000}"/>
    <cellStyle name="Заголовок 1 15 2" xfId="1387" xr:uid="{00000000-0005-0000-0000-000028060000}"/>
    <cellStyle name="Заголовок 1 15 2 2" xfId="1388" xr:uid="{00000000-0005-0000-0000-000029060000}"/>
    <cellStyle name="Заголовок 1 16" xfId="1389" xr:uid="{00000000-0005-0000-0000-00002A060000}"/>
    <cellStyle name="Заголовок 1 16 2" xfId="1390" xr:uid="{00000000-0005-0000-0000-00002B060000}"/>
    <cellStyle name="Заголовок 1 16 2 2" xfId="1391" xr:uid="{00000000-0005-0000-0000-00002C060000}"/>
    <cellStyle name="Заголовок 1 16 3" xfId="1392" xr:uid="{00000000-0005-0000-0000-00002D060000}"/>
    <cellStyle name="Заголовок 1 17" xfId="1393" xr:uid="{00000000-0005-0000-0000-00002E060000}"/>
    <cellStyle name="Заголовок 1 17 2" xfId="1394" xr:uid="{00000000-0005-0000-0000-00002F060000}"/>
    <cellStyle name="Заголовок 1 2" xfId="1395" xr:uid="{00000000-0005-0000-0000-000030060000}"/>
    <cellStyle name="Заголовок 1 2 2" xfId="1396" xr:uid="{00000000-0005-0000-0000-000031060000}"/>
    <cellStyle name="Заголовок 1 2 3" xfId="1397" xr:uid="{00000000-0005-0000-0000-000032060000}"/>
    <cellStyle name="Заголовок 1 3" xfId="1398" xr:uid="{00000000-0005-0000-0000-000033060000}"/>
    <cellStyle name="Заголовок 1 3 2" xfId="1399" xr:uid="{00000000-0005-0000-0000-000034060000}"/>
    <cellStyle name="Заголовок 1 3 3" xfId="1400" xr:uid="{00000000-0005-0000-0000-000035060000}"/>
    <cellStyle name="Заголовок 1 4" xfId="1401" xr:uid="{00000000-0005-0000-0000-000036060000}"/>
    <cellStyle name="Заголовок 1 4 2" xfId="1402" xr:uid="{00000000-0005-0000-0000-000037060000}"/>
    <cellStyle name="Заголовок 1 4 3" xfId="1403" xr:uid="{00000000-0005-0000-0000-000038060000}"/>
    <cellStyle name="Заголовок 1 5" xfId="1404" xr:uid="{00000000-0005-0000-0000-000039060000}"/>
    <cellStyle name="Заголовок 1 5 2" xfId="1405" xr:uid="{00000000-0005-0000-0000-00003A060000}"/>
    <cellStyle name="Заголовок 1 5 3" xfId="1406" xr:uid="{00000000-0005-0000-0000-00003B060000}"/>
    <cellStyle name="Заголовок 1 6" xfId="1407" xr:uid="{00000000-0005-0000-0000-00003C060000}"/>
    <cellStyle name="Заголовок 1 6 2" xfId="1408" xr:uid="{00000000-0005-0000-0000-00003D060000}"/>
    <cellStyle name="Заголовок 1 6 3" xfId="1409" xr:uid="{00000000-0005-0000-0000-00003E060000}"/>
    <cellStyle name="Заголовок 1 7" xfId="1410" xr:uid="{00000000-0005-0000-0000-00003F060000}"/>
    <cellStyle name="Заголовок 1 7 2" xfId="1411" xr:uid="{00000000-0005-0000-0000-000040060000}"/>
    <cellStyle name="Заголовок 1 7 3" xfId="1412" xr:uid="{00000000-0005-0000-0000-000041060000}"/>
    <cellStyle name="Заголовок 1 8" xfId="1413" xr:uid="{00000000-0005-0000-0000-000042060000}"/>
    <cellStyle name="Заголовок 1 8 2" xfId="1414" xr:uid="{00000000-0005-0000-0000-000043060000}"/>
    <cellStyle name="Заголовок 1 8 3" xfId="1415" xr:uid="{00000000-0005-0000-0000-000044060000}"/>
    <cellStyle name="Заголовок 1 9" xfId="1416" xr:uid="{00000000-0005-0000-0000-000045060000}"/>
    <cellStyle name="Заголовок 1 9 2" xfId="1417" xr:uid="{00000000-0005-0000-0000-000046060000}"/>
    <cellStyle name="Заголовок 1 9 3" xfId="1418" xr:uid="{00000000-0005-0000-0000-000047060000}"/>
    <cellStyle name="Заголовок 2 10" xfId="1419" xr:uid="{00000000-0005-0000-0000-000048060000}"/>
    <cellStyle name="Заголовок 2 10 2" xfId="1420" xr:uid="{00000000-0005-0000-0000-000049060000}"/>
    <cellStyle name="Заголовок 2 10 3" xfId="1421" xr:uid="{00000000-0005-0000-0000-00004A060000}"/>
    <cellStyle name="Заголовок 2 11" xfId="1422" xr:uid="{00000000-0005-0000-0000-00004B060000}"/>
    <cellStyle name="Заголовок 2 11 2" xfId="1423" xr:uid="{00000000-0005-0000-0000-00004C060000}"/>
    <cellStyle name="Заголовок 2 11 3" xfId="1424" xr:uid="{00000000-0005-0000-0000-00004D060000}"/>
    <cellStyle name="Заголовок 2 12" xfId="1425" xr:uid="{00000000-0005-0000-0000-00004E060000}"/>
    <cellStyle name="Заголовок 2 12 2" xfId="1426" xr:uid="{00000000-0005-0000-0000-00004F060000}"/>
    <cellStyle name="Заголовок 2 12 3" xfId="1427" xr:uid="{00000000-0005-0000-0000-000050060000}"/>
    <cellStyle name="Заголовок 2 13" xfId="1428" xr:uid="{00000000-0005-0000-0000-000051060000}"/>
    <cellStyle name="Заголовок 2 14" xfId="1429" xr:uid="{00000000-0005-0000-0000-000052060000}"/>
    <cellStyle name="Заголовок 2 14 2" xfId="1430" xr:uid="{00000000-0005-0000-0000-000053060000}"/>
    <cellStyle name="Заголовок 2 14 2 2" xfId="1431" xr:uid="{00000000-0005-0000-0000-000054060000}"/>
    <cellStyle name="Заголовок 2 14 3" xfId="1432" xr:uid="{00000000-0005-0000-0000-000055060000}"/>
    <cellStyle name="Заголовок 2 14 3 2" xfId="1433" xr:uid="{00000000-0005-0000-0000-000056060000}"/>
    <cellStyle name="Заголовок 2 14 3 2 2" xfId="1434" xr:uid="{00000000-0005-0000-0000-000057060000}"/>
    <cellStyle name="Заголовок 2 14 3 3" xfId="1435" xr:uid="{00000000-0005-0000-0000-000058060000}"/>
    <cellStyle name="Заголовок 2 14 4" xfId="1436" xr:uid="{00000000-0005-0000-0000-000059060000}"/>
    <cellStyle name="Заголовок 2 14 4 2" xfId="1437" xr:uid="{00000000-0005-0000-0000-00005A060000}"/>
    <cellStyle name="Заголовок 2 14 5" xfId="1438" xr:uid="{00000000-0005-0000-0000-00005B060000}"/>
    <cellStyle name="Заголовок 2 14 5 2" xfId="1439" xr:uid="{00000000-0005-0000-0000-00005C060000}"/>
    <cellStyle name="Заголовок 2 14 6" xfId="1440" xr:uid="{00000000-0005-0000-0000-00005D060000}"/>
    <cellStyle name="Заголовок 2 14 6 2" xfId="1441" xr:uid="{00000000-0005-0000-0000-00005E060000}"/>
    <cellStyle name="Заголовок 2 14 7" xfId="1442" xr:uid="{00000000-0005-0000-0000-00005F060000}"/>
    <cellStyle name="Заголовок 2 15" xfId="1443" xr:uid="{00000000-0005-0000-0000-000060060000}"/>
    <cellStyle name="Заголовок 2 15 2" xfId="1444" xr:uid="{00000000-0005-0000-0000-000061060000}"/>
    <cellStyle name="Заголовок 2 16" xfId="1445" xr:uid="{00000000-0005-0000-0000-000062060000}"/>
    <cellStyle name="Заголовок 2 16 2" xfId="1446" xr:uid="{00000000-0005-0000-0000-000063060000}"/>
    <cellStyle name="Заголовок 2 16 2 2" xfId="1447" xr:uid="{00000000-0005-0000-0000-000064060000}"/>
    <cellStyle name="Заголовок 2 16 3" xfId="1448" xr:uid="{00000000-0005-0000-0000-000065060000}"/>
    <cellStyle name="Заголовок 2 17" xfId="1449" xr:uid="{00000000-0005-0000-0000-000066060000}"/>
    <cellStyle name="Заголовок 2 17 2" xfId="1450" xr:uid="{00000000-0005-0000-0000-000067060000}"/>
    <cellStyle name="Заголовок 2 2" xfId="1451" xr:uid="{00000000-0005-0000-0000-000068060000}"/>
    <cellStyle name="Заголовок 2 2 2" xfId="1452" xr:uid="{00000000-0005-0000-0000-000069060000}"/>
    <cellStyle name="Заголовок 2 2 3" xfId="1453" xr:uid="{00000000-0005-0000-0000-00006A060000}"/>
    <cellStyle name="Заголовок 2 3" xfId="1454" xr:uid="{00000000-0005-0000-0000-00006B060000}"/>
    <cellStyle name="Заголовок 2 3 2" xfId="1455" xr:uid="{00000000-0005-0000-0000-00006C060000}"/>
    <cellStyle name="Заголовок 2 3 3" xfId="1456" xr:uid="{00000000-0005-0000-0000-00006D060000}"/>
    <cellStyle name="Заголовок 2 4" xfId="1457" xr:uid="{00000000-0005-0000-0000-00006E060000}"/>
    <cellStyle name="Заголовок 2 4 2" xfId="1458" xr:uid="{00000000-0005-0000-0000-00006F060000}"/>
    <cellStyle name="Заголовок 2 4 3" xfId="1459" xr:uid="{00000000-0005-0000-0000-000070060000}"/>
    <cellStyle name="Заголовок 2 5" xfId="1460" xr:uid="{00000000-0005-0000-0000-000071060000}"/>
    <cellStyle name="Заголовок 2 5 2" xfId="1461" xr:uid="{00000000-0005-0000-0000-000072060000}"/>
    <cellStyle name="Заголовок 2 5 3" xfId="1462" xr:uid="{00000000-0005-0000-0000-000073060000}"/>
    <cellStyle name="Заголовок 2 6" xfId="1463" xr:uid="{00000000-0005-0000-0000-000074060000}"/>
    <cellStyle name="Заголовок 2 6 2" xfId="1464" xr:uid="{00000000-0005-0000-0000-000075060000}"/>
    <cellStyle name="Заголовок 2 6 3" xfId="1465" xr:uid="{00000000-0005-0000-0000-000076060000}"/>
    <cellStyle name="Заголовок 2 7" xfId="1466" xr:uid="{00000000-0005-0000-0000-000077060000}"/>
    <cellStyle name="Заголовок 2 7 2" xfId="1467" xr:uid="{00000000-0005-0000-0000-000078060000}"/>
    <cellStyle name="Заголовок 2 7 3" xfId="1468" xr:uid="{00000000-0005-0000-0000-000079060000}"/>
    <cellStyle name="Заголовок 2 8" xfId="1469" xr:uid="{00000000-0005-0000-0000-00007A060000}"/>
    <cellStyle name="Заголовок 2 8 2" xfId="1470" xr:uid="{00000000-0005-0000-0000-00007B060000}"/>
    <cellStyle name="Заголовок 2 8 3" xfId="1471" xr:uid="{00000000-0005-0000-0000-00007C060000}"/>
    <cellStyle name="Заголовок 2 9" xfId="1472" xr:uid="{00000000-0005-0000-0000-00007D060000}"/>
    <cellStyle name="Заголовок 2 9 2" xfId="1473" xr:uid="{00000000-0005-0000-0000-00007E060000}"/>
    <cellStyle name="Заголовок 2 9 3" xfId="1474" xr:uid="{00000000-0005-0000-0000-00007F060000}"/>
    <cellStyle name="Заголовок 3 10" xfId="1475" xr:uid="{00000000-0005-0000-0000-000080060000}"/>
    <cellStyle name="Заголовок 3 10 2" xfId="1476" xr:uid="{00000000-0005-0000-0000-000081060000}"/>
    <cellStyle name="Заголовок 3 10 3" xfId="1477" xr:uid="{00000000-0005-0000-0000-000082060000}"/>
    <cellStyle name="Заголовок 3 11" xfId="1478" xr:uid="{00000000-0005-0000-0000-000083060000}"/>
    <cellStyle name="Заголовок 3 11 2" xfId="1479" xr:uid="{00000000-0005-0000-0000-000084060000}"/>
    <cellStyle name="Заголовок 3 11 3" xfId="1480" xr:uid="{00000000-0005-0000-0000-000085060000}"/>
    <cellStyle name="Заголовок 3 12" xfId="1481" xr:uid="{00000000-0005-0000-0000-000086060000}"/>
    <cellStyle name="Заголовок 3 12 2" xfId="1482" xr:uid="{00000000-0005-0000-0000-000087060000}"/>
    <cellStyle name="Заголовок 3 12 3" xfId="1483" xr:uid="{00000000-0005-0000-0000-000088060000}"/>
    <cellStyle name="Заголовок 3 13" xfId="1484" xr:uid="{00000000-0005-0000-0000-000089060000}"/>
    <cellStyle name="Заголовок 3 14" xfId="1485" xr:uid="{00000000-0005-0000-0000-00008A060000}"/>
    <cellStyle name="Заголовок 3 14 2" xfId="1486" xr:uid="{00000000-0005-0000-0000-00008B060000}"/>
    <cellStyle name="Заголовок 3 14 2 2" xfId="1487" xr:uid="{00000000-0005-0000-0000-00008C060000}"/>
    <cellStyle name="Заголовок 3 14 2 2 2" xfId="1488" xr:uid="{00000000-0005-0000-0000-00008D060000}"/>
    <cellStyle name="Заголовок 3 14 2 2 3" xfId="1489" xr:uid="{00000000-0005-0000-0000-00008E060000}"/>
    <cellStyle name="Заголовок 3 14 2 3" xfId="1490" xr:uid="{00000000-0005-0000-0000-00008F060000}"/>
    <cellStyle name="Заголовок 3 14 2 4" xfId="1491" xr:uid="{00000000-0005-0000-0000-000090060000}"/>
    <cellStyle name="Заголовок 3 14 3" xfId="1492" xr:uid="{00000000-0005-0000-0000-000091060000}"/>
    <cellStyle name="Заголовок 3 14 4" xfId="1493" xr:uid="{00000000-0005-0000-0000-000092060000}"/>
    <cellStyle name="Заголовок 3 14 4 2" xfId="1494" xr:uid="{00000000-0005-0000-0000-000093060000}"/>
    <cellStyle name="Заголовок 3 14 4 3" xfId="1495" xr:uid="{00000000-0005-0000-0000-000094060000}"/>
    <cellStyle name="Заголовок 3 14 5" xfId="1496" xr:uid="{00000000-0005-0000-0000-000095060000}"/>
    <cellStyle name="Заголовок 3 14 5 2" xfId="1497" xr:uid="{00000000-0005-0000-0000-000096060000}"/>
    <cellStyle name="Заголовок 3 14 6" xfId="1498" xr:uid="{00000000-0005-0000-0000-000097060000}"/>
    <cellStyle name="Заголовок 3 14 6 2" xfId="1499" xr:uid="{00000000-0005-0000-0000-000098060000}"/>
    <cellStyle name="Заголовок 3 14 7" xfId="1500" xr:uid="{00000000-0005-0000-0000-000099060000}"/>
    <cellStyle name="Заголовок 3 14 7 2" xfId="1501" xr:uid="{00000000-0005-0000-0000-00009A060000}"/>
    <cellStyle name="Заголовок 3 14 7 2 2" xfId="1502" xr:uid="{00000000-0005-0000-0000-00009B060000}"/>
    <cellStyle name="Заголовок 3 14 7 3" xfId="1503" xr:uid="{00000000-0005-0000-0000-00009C060000}"/>
    <cellStyle name="Заголовок 3 14 7 3 2" xfId="1504" xr:uid="{00000000-0005-0000-0000-00009D060000}"/>
    <cellStyle name="Заголовок 3 14 7 4" xfId="1505" xr:uid="{00000000-0005-0000-0000-00009E060000}"/>
    <cellStyle name="Заголовок 3 14 7 4 2" xfId="1506" xr:uid="{00000000-0005-0000-0000-00009F060000}"/>
    <cellStyle name="Заголовок 3 14 7 5" xfId="1507" xr:uid="{00000000-0005-0000-0000-0000A0060000}"/>
    <cellStyle name="Заголовок 3 15" xfId="1508" xr:uid="{00000000-0005-0000-0000-0000A1060000}"/>
    <cellStyle name="Заголовок 3 15 2" xfId="1509" xr:uid="{00000000-0005-0000-0000-0000A2060000}"/>
    <cellStyle name="Заголовок 3 15 2 2" xfId="1510" xr:uid="{00000000-0005-0000-0000-0000A3060000}"/>
    <cellStyle name="Заголовок 3 16" xfId="1511" xr:uid="{00000000-0005-0000-0000-0000A4060000}"/>
    <cellStyle name="Заголовок 3 16 2" xfId="1512" xr:uid="{00000000-0005-0000-0000-0000A5060000}"/>
    <cellStyle name="Заголовок 3 16 2 2" xfId="1513" xr:uid="{00000000-0005-0000-0000-0000A6060000}"/>
    <cellStyle name="Заголовок 3 16 3" xfId="1514" xr:uid="{00000000-0005-0000-0000-0000A7060000}"/>
    <cellStyle name="Заголовок 3 17" xfId="1515" xr:uid="{00000000-0005-0000-0000-0000A8060000}"/>
    <cellStyle name="Заголовок 3 17 2" xfId="1516" xr:uid="{00000000-0005-0000-0000-0000A9060000}"/>
    <cellStyle name="Заголовок 3 2" xfId="1517" xr:uid="{00000000-0005-0000-0000-0000AA060000}"/>
    <cellStyle name="Заголовок 3 2 2" xfId="1518" xr:uid="{00000000-0005-0000-0000-0000AB060000}"/>
    <cellStyle name="Заголовок 3 2 3" xfId="1519" xr:uid="{00000000-0005-0000-0000-0000AC060000}"/>
    <cellStyle name="Заголовок 3 3" xfId="1520" xr:uid="{00000000-0005-0000-0000-0000AD060000}"/>
    <cellStyle name="Заголовок 3 3 2" xfId="1521" xr:uid="{00000000-0005-0000-0000-0000AE060000}"/>
    <cellStyle name="Заголовок 3 3 3" xfId="1522" xr:uid="{00000000-0005-0000-0000-0000AF060000}"/>
    <cellStyle name="Заголовок 3 4" xfId="1523" xr:uid="{00000000-0005-0000-0000-0000B0060000}"/>
    <cellStyle name="Заголовок 3 4 2" xfId="1524" xr:uid="{00000000-0005-0000-0000-0000B1060000}"/>
    <cellStyle name="Заголовок 3 4 3" xfId="1525" xr:uid="{00000000-0005-0000-0000-0000B2060000}"/>
    <cellStyle name="Заголовок 3 5" xfId="1526" xr:uid="{00000000-0005-0000-0000-0000B3060000}"/>
    <cellStyle name="Заголовок 3 5 2" xfId="1527" xr:uid="{00000000-0005-0000-0000-0000B4060000}"/>
    <cellStyle name="Заголовок 3 5 3" xfId="1528" xr:uid="{00000000-0005-0000-0000-0000B5060000}"/>
    <cellStyle name="Заголовок 3 6" xfId="1529" xr:uid="{00000000-0005-0000-0000-0000B6060000}"/>
    <cellStyle name="Заголовок 3 6 2" xfId="1530" xr:uid="{00000000-0005-0000-0000-0000B7060000}"/>
    <cellStyle name="Заголовок 3 6 3" xfId="1531" xr:uid="{00000000-0005-0000-0000-0000B8060000}"/>
    <cellStyle name="Заголовок 3 7" xfId="1532" xr:uid="{00000000-0005-0000-0000-0000B9060000}"/>
    <cellStyle name="Заголовок 3 7 2" xfId="1533" xr:uid="{00000000-0005-0000-0000-0000BA060000}"/>
    <cellStyle name="Заголовок 3 7 3" xfId="1534" xr:uid="{00000000-0005-0000-0000-0000BB060000}"/>
    <cellStyle name="Заголовок 3 8" xfId="1535" xr:uid="{00000000-0005-0000-0000-0000BC060000}"/>
    <cellStyle name="Заголовок 3 8 2" xfId="1536" xr:uid="{00000000-0005-0000-0000-0000BD060000}"/>
    <cellStyle name="Заголовок 3 8 3" xfId="1537" xr:uid="{00000000-0005-0000-0000-0000BE060000}"/>
    <cellStyle name="Заголовок 3 9" xfId="1538" xr:uid="{00000000-0005-0000-0000-0000BF060000}"/>
    <cellStyle name="Заголовок 3 9 2" xfId="1539" xr:uid="{00000000-0005-0000-0000-0000C0060000}"/>
    <cellStyle name="Заголовок 3 9 3" xfId="1540" xr:uid="{00000000-0005-0000-0000-0000C1060000}"/>
    <cellStyle name="Заголовок 4 10" xfId="1541" xr:uid="{00000000-0005-0000-0000-0000C2060000}"/>
    <cellStyle name="Заголовок 4 10 2" xfId="1542" xr:uid="{00000000-0005-0000-0000-0000C3060000}"/>
    <cellStyle name="Заголовок 4 10 3" xfId="1543" xr:uid="{00000000-0005-0000-0000-0000C4060000}"/>
    <cellStyle name="Заголовок 4 11" xfId="1544" xr:uid="{00000000-0005-0000-0000-0000C5060000}"/>
    <cellStyle name="Заголовок 4 11 2" xfId="1545" xr:uid="{00000000-0005-0000-0000-0000C6060000}"/>
    <cellStyle name="Заголовок 4 11 3" xfId="1546" xr:uid="{00000000-0005-0000-0000-0000C7060000}"/>
    <cellStyle name="Заголовок 4 12" xfId="1547" xr:uid="{00000000-0005-0000-0000-0000C8060000}"/>
    <cellStyle name="Заголовок 4 12 2" xfId="1548" xr:uid="{00000000-0005-0000-0000-0000C9060000}"/>
    <cellStyle name="Заголовок 4 12 3" xfId="1549" xr:uid="{00000000-0005-0000-0000-0000CA060000}"/>
    <cellStyle name="Заголовок 4 13" xfId="1550" xr:uid="{00000000-0005-0000-0000-0000CB060000}"/>
    <cellStyle name="Заголовок 4 14" xfId="1551" xr:uid="{00000000-0005-0000-0000-0000CC060000}"/>
    <cellStyle name="Заголовок 4 14 2" xfId="1552" xr:uid="{00000000-0005-0000-0000-0000CD060000}"/>
    <cellStyle name="Заголовок 4 14 2 2" xfId="1553" xr:uid="{00000000-0005-0000-0000-0000CE060000}"/>
    <cellStyle name="Заголовок 4 14 2 2 2" xfId="1554" xr:uid="{00000000-0005-0000-0000-0000CF060000}"/>
    <cellStyle name="Заголовок 4 14 2 2 3" xfId="1555" xr:uid="{00000000-0005-0000-0000-0000D0060000}"/>
    <cellStyle name="Заголовок 4 14 2 3" xfId="1556" xr:uid="{00000000-0005-0000-0000-0000D1060000}"/>
    <cellStyle name="Заголовок 4 14 2 4" xfId="1557" xr:uid="{00000000-0005-0000-0000-0000D2060000}"/>
    <cellStyle name="Заголовок 4 14 3" xfId="1558" xr:uid="{00000000-0005-0000-0000-0000D3060000}"/>
    <cellStyle name="Заголовок 4 14 4" xfId="1559" xr:uid="{00000000-0005-0000-0000-0000D4060000}"/>
    <cellStyle name="Заголовок 4 14 4 2" xfId="1560" xr:uid="{00000000-0005-0000-0000-0000D5060000}"/>
    <cellStyle name="Заголовок 4 14 4 3" xfId="1561" xr:uid="{00000000-0005-0000-0000-0000D6060000}"/>
    <cellStyle name="Заголовок 4 14 5" xfId="1562" xr:uid="{00000000-0005-0000-0000-0000D7060000}"/>
    <cellStyle name="Заголовок 4 14 5 2" xfId="1563" xr:uid="{00000000-0005-0000-0000-0000D8060000}"/>
    <cellStyle name="Заголовок 4 14 6" xfId="1564" xr:uid="{00000000-0005-0000-0000-0000D9060000}"/>
    <cellStyle name="Заголовок 4 14 6 2" xfId="1565" xr:uid="{00000000-0005-0000-0000-0000DA060000}"/>
    <cellStyle name="Заголовок 4 14 7" xfId="1566" xr:uid="{00000000-0005-0000-0000-0000DB060000}"/>
    <cellStyle name="Заголовок 4 14 7 2" xfId="1567" xr:uid="{00000000-0005-0000-0000-0000DC060000}"/>
    <cellStyle name="Заголовок 4 14 7 2 2" xfId="1568" xr:uid="{00000000-0005-0000-0000-0000DD060000}"/>
    <cellStyle name="Заголовок 4 14 7 3" xfId="1569" xr:uid="{00000000-0005-0000-0000-0000DE060000}"/>
    <cellStyle name="Заголовок 4 14 7 3 2" xfId="1570" xr:uid="{00000000-0005-0000-0000-0000DF060000}"/>
    <cellStyle name="Заголовок 4 14 7 4" xfId="1571" xr:uid="{00000000-0005-0000-0000-0000E0060000}"/>
    <cellStyle name="Заголовок 4 14 7 4 2" xfId="1572" xr:uid="{00000000-0005-0000-0000-0000E1060000}"/>
    <cellStyle name="Заголовок 4 14 7 5" xfId="1573" xr:uid="{00000000-0005-0000-0000-0000E2060000}"/>
    <cellStyle name="Заголовок 4 15" xfId="1574" xr:uid="{00000000-0005-0000-0000-0000E3060000}"/>
    <cellStyle name="Заголовок 4 15 2" xfId="1575" xr:uid="{00000000-0005-0000-0000-0000E4060000}"/>
    <cellStyle name="Заголовок 4 15 2 2" xfId="1576" xr:uid="{00000000-0005-0000-0000-0000E5060000}"/>
    <cellStyle name="Заголовок 4 16" xfId="1577" xr:uid="{00000000-0005-0000-0000-0000E6060000}"/>
    <cellStyle name="Заголовок 4 16 2" xfId="1578" xr:uid="{00000000-0005-0000-0000-0000E7060000}"/>
    <cellStyle name="Заголовок 4 16 2 2" xfId="1579" xr:uid="{00000000-0005-0000-0000-0000E8060000}"/>
    <cellStyle name="Заголовок 4 16 3" xfId="1580" xr:uid="{00000000-0005-0000-0000-0000E9060000}"/>
    <cellStyle name="Заголовок 4 17" xfId="1581" xr:uid="{00000000-0005-0000-0000-0000EA060000}"/>
    <cellStyle name="Заголовок 4 17 2" xfId="1582" xr:uid="{00000000-0005-0000-0000-0000EB060000}"/>
    <cellStyle name="Заголовок 4 2" xfId="1583" xr:uid="{00000000-0005-0000-0000-0000EC060000}"/>
    <cellStyle name="Заголовок 4 2 2" xfId="1584" xr:uid="{00000000-0005-0000-0000-0000ED060000}"/>
    <cellStyle name="Заголовок 4 2 3" xfId="1585" xr:uid="{00000000-0005-0000-0000-0000EE060000}"/>
    <cellStyle name="Заголовок 4 3" xfId="1586" xr:uid="{00000000-0005-0000-0000-0000EF060000}"/>
    <cellStyle name="Заголовок 4 3 2" xfId="1587" xr:uid="{00000000-0005-0000-0000-0000F0060000}"/>
    <cellStyle name="Заголовок 4 3 3" xfId="1588" xr:uid="{00000000-0005-0000-0000-0000F1060000}"/>
    <cellStyle name="Заголовок 4 4" xfId="1589" xr:uid="{00000000-0005-0000-0000-0000F2060000}"/>
    <cellStyle name="Заголовок 4 4 2" xfId="1590" xr:uid="{00000000-0005-0000-0000-0000F3060000}"/>
    <cellStyle name="Заголовок 4 4 3" xfId="1591" xr:uid="{00000000-0005-0000-0000-0000F4060000}"/>
    <cellStyle name="Заголовок 4 5" xfId="1592" xr:uid="{00000000-0005-0000-0000-0000F5060000}"/>
    <cellStyle name="Заголовок 4 5 2" xfId="1593" xr:uid="{00000000-0005-0000-0000-0000F6060000}"/>
    <cellStyle name="Заголовок 4 5 3" xfId="1594" xr:uid="{00000000-0005-0000-0000-0000F7060000}"/>
    <cellStyle name="Заголовок 4 6" xfId="1595" xr:uid="{00000000-0005-0000-0000-0000F8060000}"/>
    <cellStyle name="Заголовок 4 6 2" xfId="1596" xr:uid="{00000000-0005-0000-0000-0000F9060000}"/>
    <cellStyle name="Заголовок 4 6 3" xfId="1597" xr:uid="{00000000-0005-0000-0000-0000FA060000}"/>
    <cellStyle name="Заголовок 4 7" xfId="1598" xr:uid="{00000000-0005-0000-0000-0000FB060000}"/>
    <cellStyle name="Заголовок 4 7 2" xfId="1599" xr:uid="{00000000-0005-0000-0000-0000FC060000}"/>
    <cellStyle name="Заголовок 4 7 3" xfId="1600" xr:uid="{00000000-0005-0000-0000-0000FD060000}"/>
    <cellStyle name="Заголовок 4 8" xfId="1601" xr:uid="{00000000-0005-0000-0000-0000FE060000}"/>
    <cellStyle name="Заголовок 4 8 2" xfId="1602" xr:uid="{00000000-0005-0000-0000-0000FF060000}"/>
    <cellStyle name="Заголовок 4 8 3" xfId="1603" xr:uid="{00000000-0005-0000-0000-000000070000}"/>
    <cellStyle name="Заголовок 4 9" xfId="1604" xr:uid="{00000000-0005-0000-0000-000001070000}"/>
    <cellStyle name="Заголовок 4 9 2" xfId="1605" xr:uid="{00000000-0005-0000-0000-000002070000}"/>
    <cellStyle name="Заголовок 4 9 3" xfId="1606" xr:uid="{00000000-0005-0000-0000-000003070000}"/>
    <cellStyle name="Итог 10" xfId="1607" xr:uid="{00000000-0005-0000-0000-000004070000}"/>
    <cellStyle name="Итог 10 2" xfId="1608" xr:uid="{00000000-0005-0000-0000-000005070000}"/>
    <cellStyle name="Итог 10 3" xfId="1609" xr:uid="{00000000-0005-0000-0000-000006070000}"/>
    <cellStyle name="Итог 11" xfId="1610" xr:uid="{00000000-0005-0000-0000-000007070000}"/>
    <cellStyle name="Итог 11 2" xfId="1611" xr:uid="{00000000-0005-0000-0000-000008070000}"/>
    <cellStyle name="Итог 11 3" xfId="1612" xr:uid="{00000000-0005-0000-0000-000009070000}"/>
    <cellStyle name="Итог 12" xfId="1613" xr:uid="{00000000-0005-0000-0000-00000A070000}"/>
    <cellStyle name="Итог 12 2" xfId="1614" xr:uid="{00000000-0005-0000-0000-00000B070000}"/>
    <cellStyle name="Итог 12 3" xfId="1615" xr:uid="{00000000-0005-0000-0000-00000C070000}"/>
    <cellStyle name="Итог 13" xfId="1616" xr:uid="{00000000-0005-0000-0000-00000D070000}"/>
    <cellStyle name="Итог 14" xfId="1617" xr:uid="{00000000-0005-0000-0000-00000E070000}"/>
    <cellStyle name="Итог 14 2" xfId="1618" xr:uid="{00000000-0005-0000-0000-00000F070000}"/>
    <cellStyle name="Итог 14 3" xfId="1619" xr:uid="{00000000-0005-0000-0000-000010070000}"/>
    <cellStyle name="Итог 14 3 2" xfId="1620" xr:uid="{00000000-0005-0000-0000-000011070000}"/>
    <cellStyle name="Итог 14 4" xfId="1621" xr:uid="{00000000-0005-0000-0000-000012070000}"/>
    <cellStyle name="Итог 14 5" xfId="1622" xr:uid="{00000000-0005-0000-0000-000013070000}"/>
    <cellStyle name="Итог 14 6" xfId="1623" xr:uid="{00000000-0005-0000-0000-000014070000}"/>
    <cellStyle name="Итог 15" xfId="1624" xr:uid="{00000000-0005-0000-0000-000015070000}"/>
    <cellStyle name="Итог 16" xfId="1625" xr:uid="{00000000-0005-0000-0000-000016070000}"/>
    <cellStyle name="Итог 16 2" xfId="1626" xr:uid="{00000000-0005-0000-0000-000017070000}"/>
    <cellStyle name="Итог 17" xfId="1627" xr:uid="{00000000-0005-0000-0000-000018070000}"/>
    <cellStyle name="Итог 2" xfId="1628" xr:uid="{00000000-0005-0000-0000-000019070000}"/>
    <cellStyle name="Итог 2 2" xfId="1629" xr:uid="{00000000-0005-0000-0000-00001A070000}"/>
    <cellStyle name="Итог 2 3" xfId="1630" xr:uid="{00000000-0005-0000-0000-00001B070000}"/>
    <cellStyle name="Итог 3" xfId="1631" xr:uid="{00000000-0005-0000-0000-00001C070000}"/>
    <cellStyle name="Итог 3 2" xfId="1632" xr:uid="{00000000-0005-0000-0000-00001D070000}"/>
    <cellStyle name="Итог 3 3" xfId="1633" xr:uid="{00000000-0005-0000-0000-00001E070000}"/>
    <cellStyle name="Итог 4" xfId="1634" xr:uid="{00000000-0005-0000-0000-00001F070000}"/>
    <cellStyle name="Итог 4 2" xfId="1635" xr:uid="{00000000-0005-0000-0000-000020070000}"/>
    <cellStyle name="Итог 4 3" xfId="1636" xr:uid="{00000000-0005-0000-0000-000021070000}"/>
    <cellStyle name="Итог 5" xfId="1637" xr:uid="{00000000-0005-0000-0000-000022070000}"/>
    <cellStyle name="Итог 5 2" xfId="1638" xr:uid="{00000000-0005-0000-0000-000023070000}"/>
    <cellStyle name="Итог 5 3" xfId="1639" xr:uid="{00000000-0005-0000-0000-000024070000}"/>
    <cellStyle name="Итог 6" xfId="1640" xr:uid="{00000000-0005-0000-0000-000025070000}"/>
    <cellStyle name="Итог 6 2" xfId="1641" xr:uid="{00000000-0005-0000-0000-000026070000}"/>
    <cellStyle name="Итог 6 3" xfId="1642" xr:uid="{00000000-0005-0000-0000-000027070000}"/>
    <cellStyle name="Итог 7" xfId="1643" xr:uid="{00000000-0005-0000-0000-000028070000}"/>
    <cellStyle name="Итог 7 2" xfId="1644" xr:uid="{00000000-0005-0000-0000-000029070000}"/>
    <cellStyle name="Итог 7 3" xfId="1645" xr:uid="{00000000-0005-0000-0000-00002A070000}"/>
    <cellStyle name="Итог 8" xfId="1646" xr:uid="{00000000-0005-0000-0000-00002B070000}"/>
    <cellStyle name="Итог 8 2" xfId="1647" xr:uid="{00000000-0005-0000-0000-00002C070000}"/>
    <cellStyle name="Итог 8 3" xfId="1648" xr:uid="{00000000-0005-0000-0000-00002D070000}"/>
    <cellStyle name="Итог 9" xfId="1649" xr:uid="{00000000-0005-0000-0000-00002E070000}"/>
    <cellStyle name="Итог 9 2" xfId="1650" xr:uid="{00000000-0005-0000-0000-00002F070000}"/>
    <cellStyle name="Итог 9 3" xfId="1651" xr:uid="{00000000-0005-0000-0000-000030070000}"/>
    <cellStyle name="Итого" xfId="2539" xr:uid="{00000000-0005-0000-0000-000031070000}"/>
    <cellStyle name="Контрольная ячейка 10" xfId="1652" xr:uid="{00000000-0005-0000-0000-000032070000}"/>
    <cellStyle name="Контрольная ячейка 10 2" xfId="1653" xr:uid="{00000000-0005-0000-0000-000033070000}"/>
    <cellStyle name="Контрольная ячейка 10 3" xfId="1654" xr:uid="{00000000-0005-0000-0000-000034070000}"/>
    <cellStyle name="Контрольная ячейка 11" xfId="1655" xr:uid="{00000000-0005-0000-0000-000035070000}"/>
    <cellStyle name="Контрольная ячейка 11 2" xfId="1656" xr:uid="{00000000-0005-0000-0000-000036070000}"/>
    <cellStyle name="Контрольная ячейка 11 3" xfId="1657" xr:uid="{00000000-0005-0000-0000-000037070000}"/>
    <cellStyle name="Контрольная ячейка 12" xfId="1658" xr:uid="{00000000-0005-0000-0000-000038070000}"/>
    <cellStyle name="Контрольная ячейка 12 2" xfId="1659" xr:uid="{00000000-0005-0000-0000-000039070000}"/>
    <cellStyle name="Контрольная ячейка 12 3" xfId="1660" xr:uid="{00000000-0005-0000-0000-00003A070000}"/>
    <cellStyle name="Контрольная ячейка 13" xfId="1661" xr:uid="{00000000-0005-0000-0000-00003B070000}"/>
    <cellStyle name="Контрольная ячейка 14" xfId="1662" xr:uid="{00000000-0005-0000-0000-00003C070000}"/>
    <cellStyle name="Контрольная ячейка 2" xfId="1663" xr:uid="{00000000-0005-0000-0000-00003D070000}"/>
    <cellStyle name="Контрольная ячейка 2 2" xfId="1664" xr:uid="{00000000-0005-0000-0000-00003E070000}"/>
    <cellStyle name="Контрольная ячейка 2 3" xfId="1665" xr:uid="{00000000-0005-0000-0000-00003F070000}"/>
    <cellStyle name="Контрольная ячейка 2 4" xfId="1666" xr:uid="{00000000-0005-0000-0000-000040070000}"/>
    <cellStyle name="Контрольная ячейка 3" xfId="1667" xr:uid="{00000000-0005-0000-0000-000041070000}"/>
    <cellStyle name="Контрольная ячейка 3 2" xfId="1668" xr:uid="{00000000-0005-0000-0000-000042070000}"/>
    <cellStyle name="Контрольная ячейка 3 3" xfId="1669" xr:uid="{00000000-0005-0000-0000-000043070000}"/>
    <cellStyle name="Контрольная ячейка 4" xfId="1670" xr:uid="{00000000-0005-0000-0000-000044070000}"/>
    <cellStyle name="Контрольная ячейка 4 2" xfId="1671" xr:uid="{00000000-0005-0000-0000-000045070000}"/>
    <cellStyle name="Контрольная ячейка 4 3" xfId="1672" xr:uid="{00000000-0005-0000-0000-000046070000}"/>
    <cellStyle name="Контрольная ячейка 5" xfId="1673" xr:uid="{00000000-0005-0000-0000-000047070000}"/>
    <cellStyle name="Контрольная ячейка 5 2" xfId="1674" xr:uid="{00000000-0005-0000-0000-000048070000}"/>
    <cellStyle name="Контрольная ячейка 5 3" xfId="1675" xr:uid="{00000000-0005-0000-0000-000049070000}"/>
    <cellStyle name="Контрольная ячейка 6" xfId="1676" xr:uid="{00000000-0005-0000-0000-00004A070000}"/>
    <cellStyle name="Контрольная ячейка 6 2" xfId="1677" xr:uid="{00000000-0005-0000-0000-00004B070000}"/>
    <cellStyle name="Контрольная ячейка 6 3" xfId="1678" xr:uid="{00000000-0005-0000-0000-00004C070000}"/>
    <cellStyle name="Контрольная ячейка 7" xfId="1679" xr:uid="{00000000-0005-0000-0000-00004D070000}"/>
    <cellStyle name="Контрольная ячейка 7 2" xfId="1680" xr:uid="{00000000-0005-0000-0000-00004E070000}"/>
    <cellStyle name="Контрольная ячейка 7 3" xfId="1681" xr:uid="{00000000-0005-0000-0000-00004F070000}"/>
    <cellStyle name="Контрольная ячейка 8" xfId="1682" xr:uid="{00000000-0005-0000-0000-000050070000}"/>
    <cellStyle name="Контрольная ячейка 8 2" xfId="1683" xr:uid="{00000000-0005-0000-0000-000051070000}"/>
    <cellStyle name="Контрольная ячейка 8 3" xfId="1684" xr:uid="{00000000-0005-0000-0000-000052070000}"/>
    <cellStyle name="Контрольная ячейка 9" xfId="1685" xr:uid="{00000000-0005-0000-0000-000053070000}"/>
    <cellStyle name="Контрольная ячейка 9 2" xfId="1686" xr:uid="{00000000-0005-0000-0000-000054070000}"/>
    <cellStyle name="Контрольная ячейка 9 3" xfId="1687" xr:uid="{00000000-0005-0000-0000-000055070000}"/>
    <cellStyle name="Название 10" xfId="1688" xr:uid="{00000000-0005-0000-0000-000056070000}"/>
    <cellStyle name="Название 10 2" xfId="1689" xr:uid="{00000000-0005-0000-0000-000057070000}"/>
    <cellStyle name="Название 10 3" xfId="1690" xr:uid="{00000000-0005-0000-0000-000058070000}"/>
    <cellStyle name="Название 11" xfId="1691" xr:uid="{00000000-0005-0000-0000-000059070000}"/>
    <cellStyle name="Название 11 2" xfId="1692" xr:uid="{00000000-0005-0000-0000-00005A070000}"/>
    <cellStyle name="Название 11 3" xfId="1693" xr:uid="{00000000-0005-0000-0000-00005B070000}"/>
    <cellStyle name="Название 12" xfId="1694" xr:uid="{00000000-0005-0000-0000-00005C070000}"/>
    <cellStyle name="Название 12 2" xfId="1695" xr:uid="{00000000-0005-0000-0000-00005D070000}"/>
    <cellStyle name="Название 12 3" xfId="1696" xr:uid="{00000000-0005-0000-0000-00005E070000}"/>
    <cellStyle name="Название 13" xfId="1697" xr:uid="{00000000-0005-0000-0000-00005F070000}"/>
    <cellStyle name="Название 14" xfId="1698" xr:uid="{00000000-0005-0000-0000-000060070000}"/>
    <cellStyle name="Название 14 2" xfId="1699" xr:uid="{00000000-0005-0000-0000-000061070000}"/>
    <cellStyle name="Название 14 2 2" xfId="1700" xr:uid="{00000000-0005-0000-0000-000062070000}"/>
    <cellStyle name="Название 14 2 2 2" xfId="1701" xr:uid="{00000000-0005-0000-0000-000063070000}"/>
    <cellStyle name="Название 14 2 2 3" xfId="1702" xr:uid="{00000000-0005-0000-0000-000064070000}"/>
    <cellStyle name="Название 14 2 3" xfId="1703" xr:uid="{00000000-0005-0000-0000-000065070000}"/>
    <cellStyle name="Название 14 2 4" xfId="1704" xr:uid="{00000000-0005-0000-0000-000066070000}"/>
    <cellStyle name="Название 14 3" xfId="1705" xr:uid="{00000000-0005-0000-0000-000067070000}"/>
    <cellStyle name="Название 14 4" xfId="1706" xr:uid="{00000000-0005-0000-0000-000068070000}"/>
    <cellStyle name="Название 14 4 2" xfId="1707" xr:uid="{00000000-0005-0000-0000-000069070000}"/>
    <cellStyle name="Название 14 4 3" xfId="1708" xr:uid="{00000000-0005-0000-0000-00006A070000}"/>
    <cellStyle name="Название 14 5" xfId="1709" xr:uid="{00000000-0005-0000-0000-00006B070000}"/>
    <cellStyle name="Название 14 5 2" xfId="1710" xr:uid="{00000000-0005-0000-0000-00006C070000}"/>
    <cellStyle name="Название 14 6" xfId="1711" xr:uid="{00000000-0005-0000-0000-00006D070000}"/>
    <cellStyle name="Название 14 6 2" xfId="1712" xr:uid="{00000000-0005-0000-0000-00006E070000}"/>
    <cellStyle name="Название 14 7" xfId="1713" xr:uid="{00000000-0005-0000-0000-00006F070000}"/>
    <cellStyle name="Название 14 7 2" xfId="1714" xr:uid="{00000000-0005-0000-0000-000070070000}"/>
    <cellStyle name="Название 14 7 2 2" xfId="1715" xr:uid="{00000000-0005-0000-0000-000071070000}"/>
    <cellStyle name="Название 14 7 3" xfId="1716" xr:uid="{00000000-0005-0000-0000-000072070000}"/>
    <cellStyle name="Название 14 7 3 2" xfId="1717" xr:uid="{00000000-0005-0000-0000-000073070000}"/>
    <cellStyle name="Название 14 7 4" xfId="1718" xr:uid="{00000000-0005-0000-0000-000074070000}"/>
    <cellStyle name="Название 14 7 4 2" xfId="1719" xr:uid="{00000000-0005-0000-0000-000075070000}"/>
    <cellStyle name="Название 14 7 5" xfId="1720" xr:uid="{00000000-0005-0000-0000-000076070000}"/>
    <cellStyle name="Название 15" xfId="1721" xr:uid="{00000000-0005-0000-0000-000077070000}"/>
    <cellStyle name="Название 15 2" xfId="1722" xr:uid="{00000000-0005-0000-0000-000078070000}"/>
    <cellStyle name="Название 15 2 2" xfId="1723" xr:uid="{00000000-0005-0000-0000-000079070000}"/>
    <cellStyle name="Название 16" xfId="1724" xr:uid="{00000000-0005-0000-0000-00007A070000}"/>
    <cellStyle name="Название 16 2" xfId="1725" xr:uid="{00000000-0005-0000-0000-00007B070000}"/>
    <cellStyle name="Название 16 2 2" xfId="1726" xr:uid="{00000000-0005-0000-0000-00007C070000}"/>
    <cellStyle name="Название 16 3" xfId="1727" xr:uid="{00000000-0005-0000-0000-00007D070000}"/>
    <cellStyle name="Название 17" xfId="1728" xr:uid="{00000000-0005-0000-0000-00007E070000}"/>
    <cellStyle name="Название 17 2" xfId="1729" xr:uid="{00000000-0005-0000-0000-00007F070000}"/>
    <cellStyle name="Название 2" xfId="1730" xr:uid="{00000000-0005-0000-0000-000080070000}"/>
    <cellStyle name="Название 2 2" xfId="1731" xr:uid="{00000000-0005-0000-0000-000081070000}"/>
    <cellStyle name="Название 2 3" xfId="1732" xr:uid="{00000000-0005-0000-0000-000082070000}"/>
    <cellStyle name="Название 3" xfId="1733" xr:uid="{00000000-0005-0000-0000-000083070000}"/>
    <cellStyle name="Название 3 2" xfId="1734" xr:uid="{00000000-0005-0000-0000-000084070000}"/>
    <cellStyle name="Название 3 3" xfId="1735" xr:uid="{00000000-0005-0000-0000-000085070000}"/>
    <cellStyle name="Название 4" xfId="1736" xr:uid="{00000000-0005-0000-0000-000086070000}"/>
    <cellStyle name="Название 4 2" xfId="1737" xr:uid="{00000000-0005-0000-0000-000087070000}"/>
    <cellStyle name="Название 4 3" xfId="1738" xr:uid="{00000000-0005-0000-0000-000088070000}"/>
    <cellStyle name="Название 5" xfId="1739" xr:uid="{00000000-0005-0000-0000-000089070000}"/>
    <cellStyle name="Название 5 2" xfId="1740" xr:uid="{00000000-0005-0000-0000-00008A070000}"/>
    <cellStyle name="Название 5 3" xfId="1741" xr:uid="{00000000-0005-0000-0000-00008B070000}"/>
    <cellStyle name="Название 6" xfId="1742" xr:uid="{00000000-0005-0000-0000-00008C070000}"/>
    <cellStyle name="Название 6 2" xfId="1743" xr:uid="{00000000-0005-0000-0000-00008D070000}"/>
    <cellStyle name="Название 6 3" xfId="1744" xr:uid="{00000000-0005-0000-0000-00008E070000}"/>
    <cellStyle name="Название 7" xfId="1745" xr:uid="{00000000-0005-0000-0000-00008F070000}"/>
    <cellStyle name="Название 7 2" xfId="1746" xr:uid="{00000000-0005-0000-0000-000090070000}"/>
    <cellStyle name="Название 7 3" xfId="1747" xr:uid="{00000000-0005-0000-0000-000091070000}"/>
    <cellStyle name="Название 8" xfId="1748" xr:uid="{00000000-0005-0000-0000-000092070000}"/>
    <cellStyle name="Название 8 2" xfId="1749" xr:uid="{00000000-0005-0000-0000-000093070000}"/>
    <cellStyle name="Название 8 3" xfId="1750" xr:uid="{00000000-0005-0000-0000-000094070000}"/>
    <cellStyle name="Название 9" xfId="1751" xr:uid="{00000000-0005-0000-0000-000095070000}"/>
    <cellStyle name="Название 9 2" xfId="1752" xr:uid="{00000000-0005-0000-0000-000096070000}"/>
    <cellStyle name="Название 9 3" xfId="1753" xr:uid="{00000000-0005-0000-0000-000097070000}"/>
    <cellStyle name="Нейтральный 10" xfId="1754" xr:uid="{00000000-0005-0000-0000-000098070000}"/>
    <cellStyle name="Нейтральный 10 2" xfId="1755" xr:uid="{00000000-0005-0000-0000-000099070000}"/>
    <cellStyle name="Нейтральный 10 3" xfId="1756" xr:uid="{00000000-0005-0000-0000-00009A070000}"/>
    <cellStyle name="Нейтральный 11" xfId="1757" xr:uid="{00000000-0005-0000-0000-00009B070000}"/>
    <cellStyle name="Нейтральный 11 2" xfId="1758" xr:uid="{00000000-0005-0000-0000-00009C070000}"/>
    <cellStyle name="Нейтральный 11 3" xfId="1759" xr:uid="{00000000-0005-0000-0000-00009D070000}"/>
    <cellStyle name="Нейтральный 12" xfId="1760" xr:uid="{00000000-0005-0000-0000-00009E070000}"/>
    <cellStyle name="Нейтральный 12 2" xfId="1761" xr:uid="{00000000-0005-0000-0000-00009F070000}"/>
    <cellStyle name="Нейтральный 12 3" xfId="1762" xr:uid="{00000000-0005-0000-0000-0000A0070000}"/>
    <cellStyle name="Нейтральный 13" xfId="1763" xr:uid="{00000000-0005-0000-0000-0000A1070000}"/>
    <cellStyle name="Нейтральный 14" xfId="1764" xr:uid="{00000000-0005-0000-0000-0000A2070000}"/>
    <cellStyle name="Нейтральный 2" xfId="1765" xr:uid="{00000000-0005-0000-0000-0000A3070000}"/>
    <cellStyle name="Нейтральный 2 2" xfId="1766" xr:uid="{00000000-0005-0000-0000-0000A4070000}"/>
    <cellStyle name="Нейтральный 2 3" xfId="1767" xr:uid="{00000000-0005-0000-0000-0000A5070000}"/>
    <cellStyle name="Нейтральный 2 4" xfId="1768" xr:uid="{00000000-0005-0000-0000-0000A6070000}"/>
    <cellStyle name="Нейтральный 3" xfId="1769" xr:uid="{00000000-0005-0000-0000-0000A7070000}"/>
    <cellStyle name="Нейтральный 3 2" xfId="1770" xr:uid="{00000000-0005-0000-0000-0000A8070000}"/>
    <cellStyle name="Нейтральный 3 3" xfId="1771" xr:uid="{00000000-0005-0000-0000-0000A9070000}"/>
    <cellStyle name="Нейтральный 4" xfId="1772" xr:uid="{00000000-0005-0000-0000-0000AA070000}"/>
    <cellStyle name="Нейтральный 4 2" xfId="1773" xr:uid="{00000000-0005-0000-0000-0000AB070000}"/>
    <cellStyle name="Нейтральный 4 3" xfId="1774" xr:uid="{00000000-0005-0000-0000-0000AC070000}"/>
    <cellStyle name="Нейтральный 5" xfId="1775" xr:uid="{00000000-0005-0000-0000-0000AD070000}"/>
    <cellStyle name="Нейтральный 5 2" xfId="1776" xr:uid="{00000000-0005-0000-0000-0000AE070000}"/>
    <cellStyle name="Нейтральный 5 3" xfId="1777" xr:uid="{00000000-0005-0000-0000-0000AF070000}"/>
    <cellStyle name="Нейтральный 6" xfId="1778" xr:uid="{00000000-0005-0000-0000-0000B0070000}"/>
    <cellStyle name="Нейтральный 6 2" xfId="1779" xr:uid="{00000000-0005-0000-0000-0000B1070000}"/>
    <cellStyle name="Нейтральный 6 3" xfId="1780" xr:uid="{00000000-0005-0000-0000-0000B2070000}"/>
    <cellStyle name="Нейтральный 7" xfId="1781" xr:uid="{00000000-0005-0000-0000-0000B3070000}"/>
    <cellStyle name="Нейтральный 7 2" xfId="1782" xr:uid="{00000000-0005-0000-0000-0000B4070000}"/>
    <cellStyle name="Нейтральный 7 3" xfId="1783" xr:uid="{00000000-0005-0000-0000-0000B5070000}"/>
    <cellStyle name="Нейтральный 8" xfId="1784" xr:uid="{00000000-0005-0000-0000-0000B6070000}"/>
    <cellStyle name="Нейтральный 8 2" xfId="1785" xr:uid="{00000000-0005-0000-0000-0000B7070000}"/>
    <cellStyle name="Нейтральный 8 3" xfId="1786" xr:uid="{00000000-0005-0000-0000-0000B8070000}"/>
    <cellStyle name="Нейтральный 9" xfId="1787" xr:uid="{00000000-0005-0000-0000-0000B9070000}"/>
    <cellStyle name="Нейтральный 9 2" xfId="1788" xr:uid="{00000000-0005-0000-0000-0000BA070000}"/>
    <cellStyle name="Нейтральный 9 3" xfId="1789" xr:uid="{00000000-0005-0000-0000-0000BB070000}"/>
    <cellStyle name="Обычный" xfId="0" builtinId="0"/>
    <cellStyle name="Обычный 10" xfId="1790" xr:uid="{00000000-0005-0000-0000-0000BD070000}"/>
    <cellStyle name="Обычный 10 2" xfId="1791" xr:uid="{00000000-0005-0000-0000-0000BE070000}"/>
    <cellStyle name="Обычный 10 2 2" xfId="1792" xr:uid="{00000000-0005-0000-0000-0000BF070000}"/>
    <cellStyle name="Обычный 10 2 3" xfId="1793" xr:uid="{00000000-0005-0000-0000-0000C0070000}"/>
    <cellStyle name="Обычный 10 3" xfId="1794" xr:uid="{00000000-0005-0000-0000-0000C1070000}"/>
    <cellStyle name="Обычный 10 3 2" xfId="1795" xr:uid="{00000000-0005-0000-0000-0000C2070000}"/>
    <cellStyle name="Обычный 10 3 3" xfId="1796" xr:uid="{00000000-0005-0000-0000-0000C3070000}"/>
    <cellStyle name="Обычный 10 4" xfId="1797" xr:uid="{00000000-0005-0000-0000-0000C4070000}"/>
    <cellStyle name="Обычный 105" xfId="2540" xr:uid="{00000000-0005-0000-0000-0000C5070000}"/>
    <cellStyle name="Обычный 11" xfId="1798" xr:uid="{00000000-0005-0000-0000-0000C6070000}"/>
    <cellStyle name="Обычный 12" xfId="1799" xr:uid="{00000000-0005-0000-0000-0000C7070000}"/>
    <cellStyle name="Обычный 13" xfId="1800" xr:uid="{00000000-0005-0000-0000-0000C8070000}"/>
    <cellStyle name="Обычный 14" xfId="1801" xr:uid="{00000000-0005-0000-0000-0000C9070000}"/>
    <cellStyle name="Обычный 14 2" xfId="1802" xr:uid="{00000000-0005-0000-0000-0000CA070000}"/>
    <cellStyle name="Обычный 15" xfId="1803" xr:uid="{00000000-0005-0000-0000-0000CB070000}"/>
    <cellStyle name="Обычный 16" xfId="1804" xr:uid="{00000000-0005-0000-0000-0000CC070000}"/>
    <cellStyle name="Обычный 17" xfId="1805" xr:uid="{00000000-0005-0000-0000-0000CD070000}"/>
    <cellStyle name="Обычный 18" xfId="1806" xr:uid="{00000000-0005-0000-0000-0000CE070000}"/>
    <cellStyle name="Обычный 19" xfId="1807" xr:uid="{00000000-0005-0000-0000-0000CF070000}"/>
    <cellStyle name="Обычный 19 2" xfId="1808" xr:uid="{00000000-0005-0000-0000-0000D0070000}"/>
    <cellStyle name="Обычный 2" xfId="1809" xr:uid="{00000000-0005-0000-0000-0000D1070000}"/>
    <cellStyle name="Обычный 2 10" xfId="1810" xr:uid="{00000000-0005-0000-0000-0000D2070000}"/>
    <cellStyle name="Обычный 2 10 2" xfId="1811" xr:uid="{00000000-0005-0000-0000-0000D3070000}"/>
    <cellStyle name="Обычный 2 10 2 2" xfId="2559" xr:uid="{00000000-0005-0000-0000-0000D4070000}"/>
    <cellStyle name="Обычный 2 10 3" xfId="1812" xr:uid="{00000000-0005-0000-0000-0000D5070000}"/>
    <cellStyle name="Обычный 2 10 3 2" xfId="1813" xr:uid="{00000000-0005-0000-0000-0000D6070000}"/>
    <cellStyle name="Обычный 2 11" xfId="1814" xr:uid="{00000000-0005-0000-0000-0000D7070000}"/>
    <cellStyle name="Обычный 2 11 2" xfId="1815" xr:uid="{00000000-0005-0000-0000-0000D8070000}"/>
    <cellStyle name="Обычный 2 11 3" xfId="1816" xr:uid="{00000000-0005-0000-0000-0000D9070000}"/>
    <cellStyle name="Обычный 2 11 3 2" xfId="1817" xr:uid="{00000000-0005-0000-0000-0000DA070000}"/>
    <cellStyle name="Обычный 2 12" xfId="1818" xr:uid="{00000000-0005-0000-0000-0000DB070000}"/>
    <cellStyle name="Обычный 2 13" xfId="1819" xr:uid="{00000000-0005-0000-0000-0000DC070000}"/>
    <cellStyle name="Обычный 2 14" xfId="1820" xr:uid="{00000000-0005-0000-0000-0000DD070000}"/>
    <cellStyle name="Обычный 2 14 2" xfId="1821" xr:uid="{00000000-0005-0000-0000-0000DE070000}"/>
    <cellStyle name="Обычный 2 14 3" xfId="1822" xr:uid="{00000000-0005-0000-0000-0000DF070000}"/>
    <cellStyle name="Обычный 2 14 4" xfId="1823" xr:uid="{00000000-0005-0000-0000-0000E0070000}"/>
    <cellStyle name="Обычный 2 14 4 2" xfId="1824" xr:uid="{00000000-0005-0000-0000-0000E1070000}"/>
    <cellStyle name="Обычный 2 15" xfId="1825" xr:uid="{00000000-0005-0000-0000-0000E2070000}"/>
    <cellStyle name="Обычный 2 15 2" xfId="1826" xr:uid="{00000000-0005-0000-0000-0000E3070000}"/>
    <cellStyle name="Обычный 2 16" xfId="1827" xr:uid="{00000000-0005-0000-0000-0000E4070000}"/>
    <cellStyle name="Обычный 2 16 2" xfId="1828" xr:uid="{00000000-0005-0000-0000-0000E5070000}"/>
    <cellStyle name="Обычный 2 17" xfId="1829" xr:uid="{00000000-0005-0000-0000-0000E6070000}"/>
    <cellStyle name="Обычный 2 18" xfId="1830" xr:uid="{00000000-0005-0000-0000-0000E7070000}"/>
    <cellStyle name="Обычный 2 19" xfId="2571" xr:uid="{00000000-0005-0000-0000-0000E8070000}"/>
    <cellStyle name="Обычный 2 2" xfId="1831" xr:uid="{00000000-0005-0000-0000-0000E9070000}"/>
    <cellStyle name="Обычный 2 2 2" xfId="1832" xr:uid="{00000000-0005-0000-0000-0000EA070000}"/>
    <cellStyle name="Обычный 2 2 2 2" xfId="1833" xr:uid="{00000000-0005-0000-0000-0000EB070000}"/>
    <cellStyle name="Обычный 2 2 3" xfId="1834" xr:uid="{00000000-0005-0000-0000-0000EC070000}"/>
    <cellStyle name="Обычный 2 2 4" xfId="1835" xr:uid="{00000000-0005-0000-0000-0000ED070000}"/>
    <cellStyle name="Обычный 2 2 5" xfId="1" xr:uid="{00000000-0005-0000-0000-0000EE070000}"/>
    <cellStyle name="Обычный 2 3" xfId="1836" xr:uid="{00000000-0005-0000-0000-0000EF070000}"/>
    <cellStyle name="Обычный 2 3 2" xfId="1837" xr:uid="{00000000-0005-0000-0000-0000F0070000}"/>
    <cellStyle name="Обычный 2 3 3" xfId="2353" xr:uid="{00000000-0005-0000-0000-0000F1070000}"/>
    <cellStyle name="Обычный 2 4" xfId="1838" xr:uid="{00000000-0005-0000-0000-0000F2070000}"/>
    <cellStyle name="Обычный 2 5" xfId="1839" xr:uid="{00000000-0005-0000-0000-0000F3070000}"/>
    <cellStyle name="Обычный 2 6" xfId="1840" xr:uid="{00000000-0005-0000-0000-0000F4070000}"/>
    <cellStyle name="Обычный 2 7" xfId="1841" xr:uid="{00000000-0005-0000-0000-0000F5070000}"/>
    <cellStyle name="Обычный 2 8" xfId="1842" xr:uid="{00000000-0005-0000-0000-0000F6070000}"/>
    <cellStyle name="Обычный 2 9" xfId="1843" xr:uid="{00000000-0005-0000-0000-0000F7070000}"/>
    <cellStyle name="Обычный 2_PROGNOS" xfId="1844" xr:uid="{00000000-0005-0000-0000-0000F8070000}"/>
    <cellStyle name="Обычный 20" xfId="1845" xr:uid="{00000000-0005-0000-0000-0000F9070000}"/>
    <cellStyle name="Обычный 21" xfId="1846" xr:uid="{00000000-0005-0000-0000-0000FA070000}"/>
    <cellStyle name="Обычный 21 2" xfId="1847" xr:uid="{00000000-0005-0000-0000-0000FB070000}"/>
    <cellStyle name="Обычный 22" xfId="1848" xr:uid="{00000000-0005-0000-0000-0000FC070000}"/>
    <cellStyle name="Обычный 22 2" xfId="1849" xr:uid="{00000000-0005-0000-0000-0000FD070000}"/>
    <cellStyle name="Обычный 22 3" xfId="1850" xr:uid="{00000000-0005-0000-0000-0000FE070000}"/>
    <cellStyle name="Обычный 22 3 2" xfId="1851" xr:uid="{00000000-0005-0000-0000-0000FF070000}"/>
    <cellStyle name="Обычный 22 4" xfId="1852" xr:uid="{00000000-0005-0000-0000-000000080000}"/>
    <cellStyle name="Обычный 22 4 2" xfId="1853" xr:uid="{00000000-0005-0000-0000-000001080000}"/>
    <cellStyle name="Обычный 22 5" xfId="1854" xr:uid="{00000000-0005-0000-0000-000002080000}"/>
    <cellStyle name="Обычный 22 5 2" xfId="1855" xr:uid="{00000000-0005-0000-0000-000003080000}"/>
    <cellStyle name="Обычный 23" xfId="1856" xr:uid="{00000000-0005-0000-0000-000004080000}"/>
    <cellStyle name="Обычный 24" xfId="1857" xr:uid="{00000000-0005-0000-0000-000005080000}"/>
    <cellStyle name="Обычный 24 2" xfId="1858" xr:uid="{00000000-0005-0000-0000-000006080000}"/>
    <cellStyle name="Обычный 25" xfId="1859" xr:uid="{00000000-0005-0000-0000-000007080000}"/>
    <cellStyle name="Обычный 25 2" xfId="1860" xr:uid="{00000000-0005-0000-0000-000008080000}"/>
    <cellStyle name="Обычный 26" xfId="1861" xr:uid="{00000000-0005-0000-0000-000009080000}"/>
    <cellStyle name="Обычный 26 2" xfId="1862" xr:uid="{00000000-0005-0000-0000-00000A080000}"/>
    <cellStyle name="Обычный 27" xfId="1863" xr:uid="{00000000-0005-0000-0000-00000B080000}"/>
    <cellStyle name="Обычный 28" xfId="1864" xr:uid="{00000000-0005-0000-0000-00000C080000}"/>
    <cellStyle name="Обычный 28 2" xfId="1865" xr:uid="{00000000-0005-0000-0000-00000D080000}"/>
    <cellStyle name="Обычный 29" xfId="1866" xr:uid="{00000000-0005-0000-0000-00000E080000}"/>
    <cellStyle name="Обычный 29 2" xfId="1867" xr:uid="{00000000-0005-0000-0000-00000F080000}"/>
    <cellStyle name="Обычный 3" xfId="1868" xr:uid="{00000000-0005-0000-0000-000010080000}"/>
    <cellStyle name="Обычный 3 2" xfId="1869" xr:uid="{00000000-0005-0000-0000-000011080000}"/>
    <cellStyle name="Обычный 3 2 2" xfId="2541" xr:uid="{00000000-0005-0000-0000-000012080000}"/>
    <cellStyle name="Обычный 3 2 3" xfId="1870" xr:uid="{00000000-0005-0000-0000-000013080000}"/>
    <cellStyle name="Обычный 3 2 3 2" xfId="1871" xr:uid="{00000000-0005-0000-0000-000014080000}"/>
    <cellStyle name="Обычный 3 2 3 2 3 2" xfId="1872" xr:uid="{00000000-0005-0000-0000-000015080000}"/>
    <cellStyle name="Обычный 3 2 3 2 3 2 2" xfId="1873" xr:uid="{00000000-0005-0000-0000-000016080000}"/>
    <cellStyle name="Обычный 3 2 3 2 3 2 3" xfId="1874" xr:uid="{00000000-0005-0000-0000-000017080000}"/>
    <cellStyle name="Обычный 3 3" xfId="1875" xr:uid="{00000000-0005-0000-0000-000018080000}"/>
    <cellStyle name="Обычный 3 4" xfId="2569" xr:uid="{00000000-0005-0000-0000-000019080000}"/>
    <cellStyle name="Обычный 3 5" xfId="2570" xr:uid="{00000000-0005-0000-0000-00001A080000}"/>
    <cellStyle name="Обычный 3 6" xfId="2575" xr:uid="{00000000-0005-0000-0000-00001B080000}"/>
    <cellStyle name="Обычный 3_ДЕНЕЖНЫЙ ПОТОК -   ООО Артемида" xfId="2542" xr:uid="{00000000-0005-0000-0000-00001C080000}"/>
    <cellStyle name="Обычный 30" xfId="1876" xr:uid="{00000000-0005-0000-0000-00001D080000}"/>
    <cellStyle name="Обычный 31" xfId="1877" xr:uid="{00000000-0005-0000-0000-00001E080000}"/>
    <cellStyle name="Обычный 31 2" xfId="1878" xr:uid="{00000000-0005-0000-0000-00001F080000}"/>
    <cellStyle name="Обычный 32" xfId="1879" xr:uid="{00000000-0005-0000-0000-000020080000}"/>
    <cellStyle name="Обычный 32 2" xfId="1880" xr:uid="{00000000-0005-0000-0000-000021080000}"/>
    <cellStyle name="Обычный 33" xfId="1881" xr:uid="{00000000-0005-0000-0000-000022080000}"/>
    <cellStyle name="Обычный 33 2" xfId="1882" xr:uid="{00000000-0005-0000-0000-000023080000}"/>
    <cellStyle name="Обычный 34" xfId="1883" xr:uid="{00000000-0005-0000-0000-000024080000}"/>
    <cellStyle name="Обычный 34 2" xfId="1884" xr:uid="{00000000-0005-0000-0000-000025080000}"/>
    <cellStyle name="Обычный 35" xfId="1885" xr:uid="{00000000-0005-0000-0000-000026080000}"/>
    <cellStyle name="Обычный 35 2" xfId="1886" xr:uid="{00000000-0005-0000-0000-000027080000}"/>
    <cellStyle name="Обычный 36" xfId="1887" xr:uid="{00000000-0005-0000-0000-000028080000}"/>
    <cellStyle name="Обычный 36 2" xfId="1888" xr:uid="{00000000-0005-0000-0000-000029080000}"/>
    <cellStyle name="Обычный 37" xfId="1889" xr:uid="{00000000-0005-0000-0000-00002A080000}"/>
    <cellStyle name="Обычный 37 2" xfId="1890" xr:uid="{00000000-0005-0000-0000-00002B080000}"/>
    <cellStyle name="Обычный 38" xfId="1891" xr:uid="{00000000-0005-0000-0000-00002C080000}"/>
    <cellStyle name="Обычный 38 2" xfId="1892" xr:uid="{00000000-0005-0000-0000-00002D080000}"/>
    <cellStyle name="Обычный 39" xfId="1893" xr:uid="{00000000-0005-0000-0000-00002E080000}"/>
    <cellStyle name="Обычный 39 2" xfId="1894" xr:uid="{00000000-0005-0000-0000-00002F080000}"/>
    <cellStyle name="Обычный 4" xfId="1895" xr:uid="{00000000-0005-0000-0000-000030080000}"/>
    <cellStyle name="Обычный 4 2" xfId="1896" xr:uid="{00000000-0005-0000-0000-000031080000}"/>
    <cellStyle name="Обычный 4 2 2" xfId="1897" xr:uid="{00000000-0005-0000-0000-000032080000}"/>
    <cellStyle name="Обычный 4 3" xfId="2574" xr:uid="{00000000-0005-0000-0000-000033080000}"/>
    <cellStyle name="Обычный 40" xfId="1898" xr:uid="{00000000-0005-0000-0000-000034080000}"/>
    <cellStyle name="Обычный 41" xfId="1899" xr:uid="{00000000-0005-0000-0000-000035080000}"/>
    <cellStyle name="Обычный 41 2" xfId="1900" xr:uid="{00000000-0005-0000-0000-000036080000}"/>
    <cellStyle name="Обычный 41 3" xfId="1901" xr:uid="{00000000-0005-0000-0000-000037080000}"/>
    <cellStyle name="Обычный 42" xfId="1902" xr:uid="{00000000-0005-0000-0000-000038080000}"/>
    <cellStyle name="Обычный 43" xfId="1903" xr:uid="{00000000-0005-0000-0000-000039080000}"/>
    <cellStyle name="Обычный 44" xfId="1904" xr:uid="{00000000-0005-0000-0000-00003A080000}"/>
    <cellStyle name="Обычный 45" xfId="2351" xr:uid="{00000000-0005-0000-0000-00003B080000}"/>
    <cellStyle name="Обычный 46" xfId="2352" xr:uid="{00000000-0005-0000-0000-00003C080000}"/>
    <cellStyle name="Обычный 47" xfId="1905" xr:uid="{00000000-0005-0000-0000-00003D080000}"/>
    <cellStyle name="Обычный 47 2" xfId="1906" xr:uid="{00000000-0005-0000-0000-00003E080000}"/>
    <cellStyle name="Обычный 5" xfId="1907" xr:uid="{00000000-0005-0000-0000-00003F080000}"/>
    <cellStyle name="Обычный 5 2" xfId="1908" xr:uid="{00000000-0005-0000-0000-000040080000}"/>
    <cellStyle name="Обычный 5 2 2" xfId="1909" xr:uid="{00000000-0005-0000-0000-000041080000}"/>
    <cellStyle name="Обычный 5 2 3" xfId="1910" xr:uid="{00000000-0005-0000-0000-000042080000}"/>
    <cellStyle name="Обычный 5 2 3 2" xfId="1911" xr:uid="{00000000-0005-0000-0000-000043080000}"/>
    <cellStyle name="Обычный 5 3" xfId="1912" xr:uid="{00000000-0005-0000-0000-000044080000}"/>
    <cellStyle name="Обычный 5 3 2" xfId="1913" xr:uid="{00000000-0005-0000-0000-000045080000}"/>
    <cellStyle name="Обычный 5 4" xfId="1914" xr:uid="{00000000-0005-0000-0000-000046080000}"/>
    <cellStyle name="Обычный 5 5" xfId="1915" xr:uid="{00000000-0005-0000-0000-000047080000}"/>
    <cellStyle name="Обычный 5 6" xfId="2348" xr:uid="{00000000-0005-0000-0000-000048080000}"/>
    <cellStyle name="Обычный 6" xfId="1916" xr:uid="{00000000-0005-0000-0000-000049080000}"/>
    <cellStyle name="Обычный 6 2" xfId="1917" xr:uid="{00000000-0005-0000-0000-00004A080000}"/>
    <cellStyle name="Обычный 6 2 2" xfId="1918" xr:uid="{00000000-0005-0000-0000-00004B080000}"/>
    <cellStyle name="Обычный 6 3" xfId="1919" xr:uid="{00000000-0005-0000-0000-00004C080000}"/>
    <cellStyle name="Обычный 6 4" xfId="1920" xr:uid="{00000000-0005-0000-0000-00004D080000}"/>
    <cellStyle name="Обычный 7" xfId="1921" xr:uid="{00000000-0005-0000-0000-00004E080000}"/>
    <cellStyle name="Обычный 7 2" xfId="1922" xr:uid="{00000000-0005-0000-0000-00004F080000}"/>
    <cellStyle name="Обычный 7 2 2" xfId="1923" xr:uid="{00000000-0005-0000-0000-000050080000}"/>
    <cellStyle name="Обычный 7 3" xfId="1924" xr:uid="{00000000-0005-0000-0000-000051080000}"/>
    <cellStyle name="Обычный 7 4" xfId="1925" xr:uid="{00000000-0005-0000-0000-000052080000}"/>
    <cellStyle name="Обычный 7 5" xfId="1926" xr:uid="{00000000-0005-0000-0000-000053080000}"/>
    <cellStyle name="Обычный 7 5 2" xfId="1927" xr:uid="{00000000-0005-0000-0000-000054080000}"/>
    <cellStyle name="Обычный 8" xfId="1928" xr:uid="{00000000-0005-0000-0000-000055080000}"/>
    <cellStyle name="Обычный 8 2" xfId="1929" xr:uid="{00000000-0005-0000-0000-000056080000}"/>
    <cellStyle name="Обычный 8 2 2" xfId="1930" xr:uid="{00000000-0005-0000-0000-000057080000}"/>
    <cellStyle name="Обычный 8 2 3" xfId="1931" xr:uid="{00000000-0005-0000-0000-000058080000}"/>
    <cellStyle name="Обычный 8 3" xfId="1932" xr:uid="{00000000-0005-0000-0000-000059080000}"/>
    <cellStyle name="Обычный 8 3 2" xfId="1933" xr:uid="{00000000-0005-0000-0000-00005A080000}"/>
    <cellStyle name="Обычный 8 3 3" xfId="1934" xr:uid="{00000000-0005-0000-0000-00005B080000}"/>
    <cellStyle name="Обычный 8 4" xfId="1935" xr:uid="{00000000-0005-0000-0000-00005C080000}"/>
    <cellStyle name="Обычный 8 5" xfId="1936" xr:uid="{00000000-0005-0000-0000-00005D080000}"/>
    <cellStyle name="Обычный 8 6" xfId="1937" xr:uid="{00000000-0005-0000-0000-00005E080000}"/>
    <cellStyle name="Обычный 9" xfId="1938" xr:uid="{00000000-0005-0000-0000-00005F080000}"/>
    <cellStyle name="Обычный 9 2" xfId="1939" xr:uid="{00000000-0005-0000-0000-000060080000}"/>
    <cellStyle name="Обычный 9 2 2" xfId="1940" xr:uid="{00000000-0005-0000-0000-000061080000}"/>
    <cellStyle name="Обычный 9 2 3" xfId="1941" xr:uid="{00000000-0005-0000-0000-000062080000}"/>
    <cellStyle name="Обычный 9 3" xfId="1942" xr:uid="{00000000-0005-0000-0000-000063080000}"/>
    <cellStyle name="Обычный 9 3 2" xfId="1943" xr:uid="{00000000-0005-0000-0000-000064080000}"/>
    <cellStyle name="Обычный 9 3 3" xfId="1944" xr:uid="{00000000-0005-0000-0000-000065080000}"/>
    <cellStyle name="Обычный 9 4" xfId="1945" xr:uid="{00000000-0005-0000-0000-000066080000}"/>
    <cellStyle name="Обычный_Расшифровки полн" xfId="2572" xr:uid="{00000000-0005-0000-0000-000067080000}"/>
    <cellStyle name="Основной" xfId="2543" xr:uid="{00000000-0005-0000-0000-000068080000}"/>
    <cellStyle name="Плохой 10" xfId="1946" xr:uid="{00000000-0005-0000-0000-000069080000}"/>
    <cellStyle name="Плохой 10 2" xfId="1947" xr:uid="{00000000-0005-0000-0000-00006A080000}"/>
    <cellStyle name="Плохой 10 3" xfId="1948" xr:uid="{00000000-0005-0000-0000-00006B080000}"/>
    <cellStyle name="Плохой 11" xfId="1949" xr:uid="{00000000-0005-0000-0000-00006C080000}"/>
    <cellStyle name="Плохой 11 2" xfId="1950" xr:uid="{00000000-0005-0000-0000-00006D080000}"/>
    <cellStyle name="Плохой 11 3" xfId="1951" xr:uid="{00000000-0005-0000-0000-00006E080000}"/>
    <cellStyle name="Плохой 12" xfId="1952" xr:uid="{00000000-0005-0000-0000-00006F080000}"/>
    <cellStyle name="Плохой 12 2" xfId="1953" xr:uid="{00000000-0005-0000-0000-000070080000}"/>
    <cellStyle name="Плохой 12 3" xfId="1954" xr:uid="{00000000-0005-0000-0000-000071080000}"/>
    <cellStyle name="Плохой 13" xfId="1955" xr:uid="{00000000-0005-0000-0000-000072080000}"/>
    <cellStyle name="Плохой 14" xfId="1956" xr:uid="{00000000-0005-0000-0000-000073080000}"/>
    <cellStyle name="Плохой 2" xfId="1957" xr:uid="{00000000-0005-0000-0000-000074080000}"/>
    <cellStyle name="Плохой 2 2" xfId="1958" xr:uid="{00000000-0005-0000-0000-000075080000}"/>
    <cellStyle name="Плохой 2 3" xfId="1959" xr:uid="{00000000-0005-0000-0000-000076080000}"/>
    <cellStyle name="Плохой 2 4" xfId="1960" xr:uid="{00000000-0005-0000-0000-000077080000}"/>
    <cellStyle name="Плохой 3" xfId="1961" xr:uid="{00000000-0005-0000-0000-000078080000}"/>
    <cellStyle name="Плохой 3 2" xfId="1962" xr:uid="{00000000-0005-0000-0000-000079080000}"/>
    <cellStyle name="Плохой 3 3" xfId="1963" xr:uid="{00000000-0005-0000-0000-00007A080000}"/>
    <cellStyle name="Плохой 4" xfId="1964" xr:uid="{00000000-0005-0000-0000-00007B080000}"/>
    <cellStyle name="Плохой 4 2" xfId="1965" xr:uid="{00000000-0005-0000-0000-00007C080000}"/>
    <cellStyle name="Плохой 4 3" xfId="1966" xr:uid="{00000000-0005-0000-0000-00007D080000}"/>
    <cellStyle name="Плохой 5" xfId="1967" xr:uid="{00000000-0005-0000-0000-00007E080000}"/>
    <cellStyle name="Плохой 5 2" xfId="1968" xr:uid="{00000000-0005-0000-0000-00007F080000}"/>
    <cellStyle name="Плохой 5 3" xfId="1969" xr:uid="{00000000-0005-0000-0000-000080080000}"/>
    <cellStyle name="Плохой 6" xfId="1970" xr:uid="{00000000-0005-0000-0000-000081080000}"/>
    <cellStyle name="Плохой 6 2" xfId="1971" xr:uid="{00000000-0005-0000-0000-000082080000}"/>
    <cellStyle name="Плохой 6 3" xfId="1972" xr:uid="{00000000-0005-0000-0000-000083080000}"/>
    <cellStyle name="Плохой 7" xfId="1973" xr:uid="{00000000-0005-0000-0000-000084080000}"/>
    <cellStyle name="Плохой 7 2" xfId="1974" xr:uid="{00000000-0005-0000-0000-000085080000}"/>
    <cellStyle name="Плохой 7 3" xfId="1975" xr:uid="{00000000-0005-0000-0000-000086080000}"/>
    <cellStyle name="Плохой 8" xfId="1976" xr:uid="{00000000-0005-0000-0000-000087080000}"/>
    <cellStyle name="Плохой 8 2" xfId="1977" xr:uid="{00000000-0005-0000-0000-000088080000}"/>
    <cellStyle name="Плохой 8 3" xfId="1978" xr:uid="{00000000-0005-0000-0000-000089080000}"/>
    <cellStyle name="Плохой 9" xfId="1979" xr:uid="{00000000-0005-0000-0000-00008A080000}"/>
    <cellStyle name="Плохой 9 2" xfId="1980" xr:uid="{00000000-0005-0000-0000-00008B080000}"/>
    <cellStyle name="Плохой 9 3" xfId="1981" xr:uid="{00000000-0005-0000-0000-00008C080000}"/>
    <cellStyle name="Подзаголовок" xfId="2544" xr:uid="{00000000-0005-0000-0000-00008D080000}"/>
    <cellStyle name="Пояснение 10" xfId="1982" xr:uid="{00000000-0005-0000-0000-00008E080000}"/>
    <cellStyle name="Пояснение 10 2" xfId="1983" xr:uid="{00000000-0005-0000-0000-00008F080000}"/>
    <cellStyle name="Пояснение 10 3" xfId="1984" xr:uid="{00000000-0005-0000-0000-000090080000}"/>
    <cellStyle name="Пояснение 11" xfId="1985" xr:uid="{00000000-0005-0000-0000-000091080000}"/>
    <cellStyle name="Пояснение 11 2" xfId="1986" xr:uid="{00000000-0005-0000-0000-000092080000}"/>
    <cellStyle name="Пояснение 11 3" xfId="1987" xr:uid="{00000000-0005-0000-0000-000093080000}"/>
    <cellStyle name="Пояснение 12" xfId="1988" xr:uid="{00000000-0005-0000-0000-000094080000}"/>
    <cellStyle name="Пояснение 12 2" xfId="1989" xr:uid="{00000000-0005-0000-0000-000095080000}"/>
    <cellStyle name="Пояснение 12 3" xfId="1990" xr:uid="{00000000-0005-0000-0000-000096080000}"/>
    <cellStyle name="Пояснение 13" xfId="1991" xr:uid="{00000000-0005-0000-0000-000097080000}"/>
    <cellStyle name="Пояснение 14" xfId="1992" xr:uid="{00000000-0005-0000-0000-000098080000}"/>
    <cellStyle name="Пояснение 2" xfId="1993" xr:uid="{00000000-0005-0000-0000-000099080000}"/>
    <cellStyle name="Пояснение 2 2" xfId="1994" xr:uid="{00000000-0005-0000-0000-00009A080000}"/>
    <cellStyle name="Пояснение 2 3" xfId="1995" xr:uid="{00000000-0005-0000-0000-00009B080000}"/>
    <cellStyle name="Пояснение 2 4" xfId="1996" xr:uid="{00000000-0005-0000-0000-00009C080000}"/>
    <cellStyle name="Пояснение 3" xfId="1997" xr:uid="{00000000-0005-0000-0000-00009D080000}"/>
    <cellStyle name="Пояснение 3 2" xfId="1998" xr:uid="{00000000-0005-0000-0000-00009E080000}"/>
    <cellStyle name="Пояснение 3 3" xfId="1999" xr:uid="{00000000-0005-0000-0000-00009F080000}"/>
    <cellStyle name="Пояснение 4" xfId="2000" xr:uid="{00000000-0005-0000-0000-0000A0080000}"/>
    <cellStyle name="Пояснение 4 2" xfId="2001" xr:uid="{00000000-0005-0000-0000-0000A1080000}"/>
    <cellStyle name="Пояснение 4 3" xfId="2002" xr:uid="{00000000-0005-0000-0000-0000A2080000}"/>
    <cellStyle name="Пояснение 5" xfId="2003" xr:uid="{00000000-0005-0000-0000-0000A3080000}"/>
    <cellStyle name="Пояснение 5 2" xfId="2004" xr:uid="{00000000-0005-0000-0000-0000A4080000}"/>
    <cellStyle name="Пояснение 5 3" xfId="2005" xr:uid="{00000000-0005-0000-0000-0000A5080000}"/>
    <cellStyle name="Пояснение 6" xfId="2006" xr:uid="{00000000-0005-0000-0000-0000A6080000}"/>
    <cellStyle name="Пояснение 6 2" xfId="2007" xr:uid="{00000000-0005-0000-0000-0000A7080000}"/>
    <cellStyle name="Пояснение 6 3" xfId="2008" xr:uid="{00000000-0005-0000-0000-0000A8080000}"/>
    <cellStyle name="Пояснение 7" xfId="2009" xr:uid="{00000000-0005-0000-0000-0000A9080000}"/>
    <cellStyle name="Пояснение 7 2" xfId="2010" xr:uid="{00000000-0005-0000-0000-0000AA080000}"/>
    <cellStyle name="Пояснение 7 3" xfId="2011" xr:uid="{00000000-0005-0000-0000-0000AB080000}"/>
    <cellStyle name="Пояснение 8" xfId="2012" xr:uid="{00000000-0005-0000-0000-0000AC080000}"/>
    <cellStyle name="Пояснение 8 2" xfId="2013" xr:uid="{00000000-0005-0000-0000-0000AD080000}"/>
    <cellStyle name="Пояснение 8 3" xfId="2014" xr:uid="{00000000-0005-0000-0000-0000AE080000}"/>
    <cellStyle name="Пояснение 9" xfId="2015" xr:uid="{00000000-0005-0000-0000-0000AF080000}"/>
    <cellStyle name="Пояснение 9 2" xfId="2016" xr:uid="{00000000-0005-0000-0000-0000B0080000}"/>
    <cellStyle name="Пояснение 9 3" xfId="2017" xr:uid="{00000000-0005-0000-0000-0000B1080000}"/>
    <cellStyle name="Примечание 10" xfId="2018" xr:uid="{00000000-0005-0000-0000-0000B2080000}"/>
    <cellStyle name="Примечание 10 2" xfId="2019" xr:uid="{00000000-0005-0000-0000-0000B3080000}"/>
    <cellStyle name="Примечание 10 3" xfId="2020" xr:uid="{00000000-0005-0000-0000-0000B4080000}"/>
    <cellStyle name="Примечание 10 4" xfId="2021" xr:uid="{00000000-0005-0000-0000-0000B5080000}"/>
    <cellStyle name="Примечание 10 5" xfId="2573" xr:uid="{00000000-0005-0000-0000-0000B6080000}"/>
    <cellStyle name="Примечание 11" xfId="2022" xr:uid="{00000000-0005-0000-0000-0000B7080000}"/>
    <cellStyle name="Примечание 11 2" xfId="2023" xr:uid="{00000000-0005-0000-0000-0000B8080000}"/>
    <cellStyle name="Примечание 11 3" xfId="2024" xr:uid="{00000000-0005-0000-0000-0000B9080000}"/>
    <cellStyle name="Примечание 12" xfId="2025" xr:uid="{00000000-0005-0000-0000-0000BA080000}"/>
    <cellStyle name="Примечание 12 2" xfId="2026" xr:uid="{00000000-0005-0000-0000-0000BB080000}"/>
    <cellStyle name="Примечание 12 3" xfId="2027" xr:uid="{00000000-0005-0000-0000-0000BC080000}"/>
    <cellStyle name="Примечание 13" xfId="2028" xr:uid="{00000000-0005-0000-0000-0000BD080000}"/>
    <cellStyle name="Примечание 14" xfId="2029" xr:uid="{00000000-0005-0000-0000-0000BE080000}"/>
    <cellStyle name="Примечание 14 2" xfId="2030" xr:uid="{00000000-0005-0000-0000-0000BF080000}"/>
    <cellStyle name="Примечание 15" xfId="2031" xr:uid="{00000000-0005-0000-0000-0000C0080000}"/>
    <cellStyle name="Примечание 16" xfId="2032" xr:uid="{00000000-0005-0000-0000-0000C1080000}"/>
    <cellStyle name="Примечание 16 2" xfId="2033" xr:uid="{00000000-0005-0000-0000-0000C2080000}"/>
    <cellStyle name="Примечание 16 2 2" xfId="2034" xr:uid="{00000000-0005-0000-0000-0000C3080000}"/>
    <cellStyle name="Примечание 17" xfId="2035" xr:uid="{00000000-0005-0000-0000-0000C4080000}"/>
    <cellStyle name="Примечание 17 2" xfId="2036" xr:uid="{00000000-0005-0000-0000-0000C5080000}"/>
    <cellStyle name="Примечание 2" xfId="2037" xr:uid="{00000000-0005-0000-0000-0000C6080000}"/>
    <cellStyle name="Примечание 2 2" xfId="2038" xr:uid="{00000000-0005-0000-0000-0000C7080000}"/>
    <cellStyle name="Примечание 2 2 2" xfId="2039" xr:uid="{00000000-0005-0000-0000-0000C8080000}"/>
    <cellStyle name="Примечание 2 3" xfId="2040" xr:uid="{00000000-0005-0000-0000-0000C9080000}"/>
    <cellStyle name="Примечание 2 4" xfId="2041" xr:uid="{00000000-0005-0000-0000-0000CA080000}"/>
    <cellStyle name="Примечание 3" xfId="2042" xr:uid="{00000000-0005-0000-0000-0000CB080000}"/>
    <cellStyle name="Примечание 3 2" xfId="2043" xr:uid="{00000000-0005-0000-0000-0000CC080000}"/>
    <cellStyle name="Примечание 3 2 2" xfId="2044" xr:uid="{00000000-0005-0000-0000-0000CD080000}"/>
    <cellStyle name="Примечание 3 3" xfId="2045" xr:uid="{00000000-0005-0000-0000-0000CE080000}"/>
    <cellStyle name="Примечание 3 4" xfId="2046" xr:uid="{00000000-0005-0000-0000-0000CF080000}"/>
    <cellStyle name="Примечание 4" xfId="2047" xr:uid="{00000000-0005-0000-0000-0000D0080000}"/>
    <cellStyle name="Примечание 4 2" xfId="2048" xr:uid="{00000000-0005-0000-0000-0000D1080000}"/>
    <cellStyle name="Примечание 4 2 2" xfId="2049" xr:uid="{00000000-0005-0000-0000-0000D2080000}"/>
    <cellStyle name="Примечание 4 3" xfId="2050" xr:uid="{00000000-0005-0000-0000-0000D3080000}"/>
    <cellStyle name="Примечание 4 4" xfId="2051" xr:uid="{00000000-0005-0000-0000-0000D4080000}"/>
    <cellStyle name="Примечание 5" xfId="2052" xr:uid="{00000000-0005-0000-0000-0000D5080000}"/>
    <cellStyle name="Примечание 5 2" xfId="2053" xr:uid="{00000000-0005-0000-0000-0000D6080000}"/>
    <cellStyle name="Примечание 5 2 2" xfId="2054" xr:uid="{00000000-0005-0000-0000-0000D7080000}"/>
    <cellStyle name="Примечание 5 3" xfId="2055" xr:uid="{00000000-0005-0000-0000-0000D8080000}"/>
    <cellStyle name="Примечание 5 4" xfId="2056" xr:uid="{00000000-0005-0000-0000-0000D9080000}"/>
    <cellStyle name="Примечание 6" xfId="2057" xr:uid="{00000000-0005-0000-0000-0000DA080000}"/>
    <cellStyle name="Примечание 6 2" xfId="2058" xr:uid="{00000000-0005-0000-0000-0000DB080000}"/>
    <cellStyle name="Примечание 6 2 2" xfId="2059" xr:uid="{00000000-0005-0000-0000-0000DC080000}"/>
    <cellStyle name="Примечание 6 3" xfId="2060" xr:uid="{00000000-0005-0000-0000-0000DD080000}"/>
    <cellStyle name="Примечание 6 4" xfId="2061" xr:uid="{00000000-0005-0000-0000-0000DE080000}"/>
    <cellStyle name="Примечание 7" xfId="2062" xr:uid="{00000000-0005-0000-0000-0000DF080000}"/>
    <cellStyle name="Примечание 7 2" xfId="2063" xr:uid="{00000000-0005-0000-0000-0000E0080000}"/>
    <cellStyle name="Примечание 7 2 2" xfId="2064" xr:uid="{00000000-0005-0000-0000-0000E1080000}"/>
    <cellStyle name="Примечание 7 3" xfId="2065" xr:uid="{00000000-0005-0000-0000-0000E2080000}"/>
    <cellStyle name="Примечание 7 4" xfId="2066" xr:uid="{00000000-0005-0000-0000-0000E3080000}"/>
    <cellStyle name="Примечание 8" xfId="2067" xr:uid="{00000000-0005-0000-0000-0000E4080000}"/>
    <cellStyle name="Примечание 8 2" xfId="2068" xr:uid="{00000000-0005-0000-0000-0000E5080000}"/>
    <cellStyle name="Примечание 8 2 2" xfId="2069" xr:uid="{00000000-0005-0000-0000-0000E6080000}"/>
    <cellStyle name="Примечание 8 3" xfId="2070" xr:uid="{00000000-0005-0000-0000-0000E7080000}"/>
    <cellStyle name="Примечание 8 4" xfId="2071" xr:uid="{00000000-0005-0000-0000-0000E8080000}"/>
    <cellStyle name="Примечание 9" xfId="2072" xr:uid="{00000000-0005-0000-0000-0000E9080000}"/>
    <cellStyle name="Примечание 9 2" xfId="2073" xr:uid="{00000000-0005-0000-0000-0000EA080000}"/>
    <cellStyle name="Примечание 9 2 2" xfId="2074" xr:uid="{00000000-0005-0000-0000-0000EB080000}"/>
    <cellStyle name="Примечание 9 3" xfId="2075" xr:uid="{00000000-0005-0000-0000-0000EC080000}"/>
    <cellStyle name="Примечание 9 4" xfId="2076" xr:uid="{00000000-0005-0000-0000-0000ED080000}"/>
    <cellStyle name="Процент_ГСМ (з)" xfId="2545" xr:uid="{00000000-0005-0000-0000-0000EE080000}"/>
    <cellStyle name="Процентный" xfId="2558" builtinId="5"/>
    <cellStyle name="Процентный 10" xfId="2077" xr:uid="{00000000-0005-0000-0000-0000F0080000}"/>
    <cellStyle name="Процентный 11" xfId="2078" xr:uid="{00000000-0005-0000-0000-0000F1080000}"/>
    <cellStyle name="Процентный 12" xfId="2079" xr:uid="{00000000-0005-0000-0000-0000F2080000}"/>
    <cellStyle name="Процентный 13" xfId="2080" xr:uid="{00000000-0005-0000-0000-0000F3080000}"/>
    <cellStyle name="Процентный 14" xfId="2576" xr:uid="{00000000-0005-0000-0000-0000F4080000}"/>
    <cellStyle name="Процентный 2" xfId="2081" xr:uid="{00000000-0005-0000-0000-0000F5080000}"/>
    <cellStyle name="Процентный 2 10" xfId="2082" xr:uid="{00000000-0005-0000-0000-0000F6080000}"/>
    <cellStyle name="Процентный 2 11" xfId="2083" xr:uid="{00000000-0005-0000-0000-0000F7080000}"/>
    <cellStyle name="Процентный 2 11 2" xfId="2560" xr:uid="{00000000-0005-0000-0000-0000F8080000}"/>
    <cellStyle name="Процентный 2 12" xfId="2084" xr:uid="{00000000-0005-0000-0000-0000F9080000}"/>
    <cellStyle name="Процентный 2 13" xfId="2085" xr:uid="{00000000-0005-0000-0000-0000FA080000}"/>
    <cellStyle name="Процентный 2 14" xfId="2086" xr:uid="{00000000-0005-0000-0000-0000FB080000}"/>
    <cellStyle name="Процентный 2 15" xfId="2087" xr:uid="{00000000-0005-0000-0000-0000FC080000}"/>
    <cellStyle name="Процентный 2 16" xfId="2088" xr:uid="{00000000-0005-0000-0000-0000FD080000}"/>
    <cellStyle name="Процентный 2 17" xfId="2" xr:uid="{00000000-0005-0000-0000-0000FE080000}"/>
    <cellStyle name="Процентный 2 2" xfId="2089" xr:uid="{00000000-0005-0000-0000-0000FF080000}"/>
    <cellStyle name="Процентный 2 2 2" xfId="2090" xr:uid="{00000000-0005-0000-0000-000000090000}"/>
    <cellStyle name="Процентный 2 2 3" xfId="2354" xr:uid="{00000000-0005-0000-0000-000001090000}"/>
    <cellStyle name="Процентный 2 3" xfId="2091" xr:uid="{00000000-0005-0000-0000-000002090000}"/>
    <cellStyle name="Процентный 2 4" xfId="2092" xr:uid="{00000000-0005-0000-0000-000003090000}"/>
    <cellStyle name="Процентный 2 5" xfId="2093" xr:uid="{00000000-0005-0000-0000-000004090000}"/>
    <cellStyle name="Процентный 2 6" xfId="2094" xr:uid="{00000000-0005-0000-0000-000005090000}"/>
    <cellStyle name="Процентный 2 7" xfId="2095" xr:uid="{00000000-0005-0000-0000-000006090000}"/>
    <cellStyle name="Процентный 2 8" xfId="2096" xr:uid="{00000000-0005-0000-0000-000007090000}"/>
    <cellStyle name="Процентный 2 9" xfId="2097" xr:uid="{00000000-0005-0000-0000-000008090000}"/>
    <cellStyle name="Процентный 23" xfId="2546" xr:uid="{00000000-0005-0000-0000-000009090000}"/>
    <cellStyle name="Процентный 3" xfId="2098" xr:uid="{00000000-0005-0000-0000-00000A090000}"/>
    <cellStyle name="Процентный 3 2" xfId="2099" xr:uid="{00000000-0005-0000-0000-00000B090000}"/>
    <cellStyle name="Процентный 3 2 2" xfId="2100" xr:uid="{00000000-0005-0000-0000-00000C090000}"/>
    <cellStyle name="Процентный 3 2 3" xfId="2101" xr:uid="{00000000-0005-0000-0000-00000D090000}"/>
    <cellStyle name="Процентный 3 3" xfId="2102" xr:uid="{00000000-0005-0000-0000-00000E090000}"/>
    <cellStyle name="Процентный 3 4" xfId="2103" xr:uid="{00000000-0005-0000-0000-00000F090000}"/>
    <cellStyle name="Процентный 4" xfId="2104" xr:uid="{00000000-0005-0000-0000-000010090000}"/>
    <cellStyle name="Процентный 4 2" xfId="2105" xr:uid="{00000000-0005-0000-0000-000011090000}"/>
    <cellStyle name="Процентный 4 3" xfId="2106" xr:uid="{00000000-0005-0000-0000-000012090000}"/>
    <cellStyle name="Процентный 4 4" xfId="2107" xr:uid="{00000000-0005-0000-0000-000013090000}"/>
    <cellStyle name="Процентный 5" xfId="2108" xr:uid="{00000000-0005-0000-0000-000014090000}"/>
    <cellStyle name="Процентный 5 2" xfId="2109" xr:uid="{00000000-0005-0000-0000-000015090000}"/>
    <cellStyle name="Процентный 5 2 2" xfId="2110" xr:uid="{00000000-0005-0000-0000-000016090000}"/>
    <cellStyle name="Процентный 5 3" xfId="2111" xr:uid="{00000000-0005-0000-0000-000017090000}"/>
    <cellStyle name="Процентный 6" xfId="2112" xr:uid="{00000000-0005-0000-0000-000018090000}"/>
    <cellStyle name="Процентный 7" xfId="2113" xr:uid="{00000000-0005-0000-0000-000019090000}"/>
    <cellStyle name="Процентный 8" xfId="2114" xr:uid="{00000000-0005-0000-0000-00001A090000}"/>
    <cellStyle name="Процентный 9" xfId="2115" xr:uid="{00000000-0005-0000-0000-00001B090000}"/>
    <cellStyle name="Проценты" xfId="2547" xr:uid="{00000000-0005-0000-0000-00001C090000}"/>
    <cellStyle name="Расчетный" xfId="2548" xr:uid="{00000000-0005-0000-0000-00001D090000}"/>
    <cellStyle name="Связанная ячейка 10" xfId="2116" xr:uid="{00000000-0005-0000-0000-00001E090000}"/>
    <cellStyle name="Связанная ячейка 10 2" xfId="2117" xr:uid="{00000000-0005-0000-0000-00001F090000}"/>
    <cellStyle name="Связанная ячейка 10 3" xfId="2118" xr:uid="{00000000-0005-0000-0000-000020090000}"/>
    <cellStyle name="Связанная ячейка 11" xfId="2119" xr:uid="{00000000-0005-0000-0000-000021090000}"/>
    <cellStyle name="Связанная ячейка 11 2" xfId="2120" xr:uid="{00000000-0005-0000-0000-000022090000}"/>
    <cellStyle name="Связанная ячейка 11 3" xfId="2121" xr:uid="{00000000-0005-0000-0000-000023090000}"/>
    <cellStyle name="Связанная ячейка 12" xfId="2122" xr:uid="{00000000-0005-0000-0000-000024090000}"/>
    <cellStyle name="Связанная ячейка 12 2" xfId="2123" xr:uid="{00000000-0005-0000-0000-000025090000}"/>
    <cellStyle name="Связанная ячейка 12 3" xfId="2124" xr:uid="{00000000-0005-0000-0000-000026090000}"/>
    <cellStyle name="Связанная ячейка 13" xfId="2125" xr:uid="{00000000-0005-0000-0000-000027090000}"/>
    <cellStyle name="Связанная ячейка 14" xfId="2126" xr:uid="{00000000-0005-0000-0000-000028090000}"/>
    <cellStyle name="Связанная ячейка 2" xfId="2127" xr:uid="{00000000-0005-0000-0000-000029090000}"/>
    <cellStyle name="Связанная ячейка 2 2" xfId="2128" xr:uid="{00000000-0005-0000-0000-00002A090000}"/>
    <cellStyle name="Связанная ячейка 2 3" xfId="2129" xr:uid="{00000000-0005-0000-0000-00002B090000}"/>
    <cellStyle name="Связанная ячейка 2 4" xfId="2130" xr:uid="{00000000-0005-0000-0000-00002C090000}"/>
    <cellStyle name="Связанная ячейка 3" xfId="2131" xr:uid="{00000000-0005-0000-0000-00002D090000}"/>
    <cellStyle name="Связанная ячейка 3 2" xfId="2132" xr:uid="{00000000-0005-0000-0000-00002E090000}"/>
    <cellStyle name="Связанная ячейка 3 3" xfId="2133" xr:uid="{00000000-0005-0000-0000-00002F090000}"/>
    <cellStyle name="Связанная ячейка 4" xfId="2134" xr:uid="{00000000-0005-0000-0000-000030090000}"/>
    <cellStyle name="Связанная ячейка 4 2" xfId="2135" xr:uid="{00000000-0005-0000-0000-000031090000}"/>
    <cellStyle name="Связанная ячейка 4 3" xfId="2136" xr:uid="{00000000-0005-0000-0000-000032090000}"/>
    <cellStyle name="Связанная ячейка 5" xfId="2137" xr:uid="{00000000-0005-0000-0000-000033090000}"/>
    <cellStyle name="Связанная ячейка 5 2" xfId="2138" xr:uid="{00000000-0005-0000-0000-000034090000}"/>
    <cellStyle name="Связанная ячейка 5 3" xfId="2139" xr:uid="{00000000-0005-0000-0000-000035090000}"/>
    <cellStyle name="Связанная ячейка 6" xfId="2140" xr:uid="{00000000-0005-0000-0000-000036090000}"/>
    <cellStyle name="Связанная ячейка 6 2" xfId="2141" xr:uid="{00000000-0005-0000-0000-000037090000}"/>
    <cellStyle name="Связанная ячейка 6 3" xfId="2142" xr:uid="{00000000-0005-0000-0000-000038090000}"/>
    <cellStyle name="Связанная ячейка 7" xfId="2143" xr:uid="{00000000-0005-0000-0000-000039090000}"/>
    <cellStyle name="Связанная ячейка 7 2" xfId="2144" xr:uid="{00000000-0005-0000-0000-00003A090000}"/>
    <cellStyle name="Связанная ячейка 7 3" xfId="2145" xr:uid="{00000000-0005-0000-0000-00003B090000}"/>
    <cellStyle name="Связанная ячейка 8" xfId="2146" xr:uid="{00000000-0005-0000-0000-00003C090000}"/>
    <cellStyle name="Связанная ячейка 8 2" xfId="2147" xr:uid="{00000000-0005-0000-0000-00003D090000}"/>
    <cellStyle name="Связанная ячейка 8 3" xfId="2148" xr:uid="{00000000-0005-0000-0000-00003E090000}"/>
    <cellStyle name="Связанная ячейка 9" xfId="2149" xr:uid="{00000000-0005-0000-0000-00003F090000}"/>
    <cellStyle name="Связанная ячейка 9 2" xfId="2150" xr:uid="{00000000-0005-0000-0000-000040090000}"/>
    <cellStyle name="Связанная ячейка 9 3" xfId="2151" xr:uid="{00000000-0005-0000-0000-000041090000}"/>
    <cellStyle name="Стиль 1" xfId="2549" xr:uid="{00000000-0005-0000-0000-000042090000}"/>
    <cellStyle name="Текст" xfId="2550" xr:uid="{00000000-0005-0000-0000-000043090000}"/>
    <cellStyle name="Текст предупреждения 10" xfId="2152" xr:uid="{00000000-0005-0000-0000-000044090000}"/>
    <cellStyle name="Текст предупреждения 10 2" xfId="2153" xr:uid="{00000000-0005-0000-0000-000045090000}"/>
    <cellStyle name="Текст предупреждения 10 3" xfId="2154" xr:uid="{00000000-0005-0000-0000-000046090000}"/>
    <cellStyle name="Текст предупреждения 11" xfId="2155" xr:uid="{00000000-0005-0000-0000-000047090000}"/>
    <cellStyle name="Текст предупреждения 11 2" xfId="2156" xr:uid="{00000000-0005-0000-0000-000048090000}"/>
    <cellStyle name="Текст предупреждения 11 3" xfId="2157" xr:uid="{00000000-0005-0000-0000-000049090000}"/>
    <cellStyle name="Текст предупреждения 12" xfId="2158" xr:uid="{00000000-0005-0000-0000-00004A090000}"/>
    <cellStyle name="Текст предупреждения 12 2" xfId="2159" xr:uid="{00000000-0005-0000-0000-00004B090000}"/>
    <cellStyle name="Текст предупреждения 12 3" xfId="2160" xr:uid="{00000000-0005-0000-0000-00004C090000}"/>
    <cellStyle name="Текст предупреждения 13" xfId="2161" xr:uid="{00000000-0005-0000-0000-00004D090000}"/>
    <cellStyle name="Текст предупреждения 14" xfId="2162" xr:uid="{00000000-0005-0000-0000-00004E090000}"/>
    <cellStyle name="Текст предупреждения 2" xfId="2163" xr:uid="{00000000-0005-0000-0000-00004F090000}"/>
    <cellStyle name="Текст предупреждения 2 2" xfId="2164" xr:uid="{00000000-0005-0000-0000-000050090000}"/>
    <cellStyle name="Текст предупреждения 2 3" xfId="2165" xr:uid="{00000000-0005-0000-0000-000051090000}"/>
    <cellStyle name="Текст предупреждения 2 4" xfId="2166" xr:uid="{00000000-0005-0000-0000-000052090000}"/>
    <cellStyle name="Текст предупреждения 3" xfId="2167" xr:uid="{00000000-0005-0000-0000-000053090000}"/>
    <cellStyle name="Текст предупреждения 3 2" xfId="2168" xr:uid="{00000000-0005-0000-0000-000054090000}"/>
    <cellStyle name="Текст предупреждения 3 3" xfId="2169" xr:uid="{00000000-0005-0000-0000-000055090000}"/>
    <cellStyle name="Текст предупреждения 4" xfId="2170" xr:uid="{00000000-0005-0000-0000-000056090000}"/>
    <cellStyle name="Текст предупреждения 4 2" xfId="2171" xr:uid="{00000000-0005-0000-0000-000057090000}"/>
    <cellStyle name="Текст предупреждения 4 3" xfId="2172" xr:uid="{00000000-0005-0000-0000-000058090000}"/>
    <cellStyle name="Текст предупреждения 5" xfId="2173" xr:uid="{00000000-0005-0000-0000-000059090000}"/>
    <cellStyle name="Текст предупреждения 5 2" xfId="2174" xr:uid="{00000000-0005-0000-0000-00005A090000}"/>
    <cellStyle name="Текст предупреждения 5 3" xfId="2175" xr:uid="{00000000-0005-0000-0000-00005B090000}"/>
    <cellStyle name="Текст предупреждения 6" xfId="2176" xr:uid="{00000000-0005-0000-0000-00005C090000}"/>
    <cellStyle name="Текст предупреждения 6 2" xfId="2177" xr:uid="{00000000-0005-0000-0000-00005D090000}"/>
    <cellStyle name="Текст предупреждения 6 3" xfId="2178" xr:uid="{00000000-0005-0000-0000-00005E090000}"/>
    <cellStyle name="Текст предупреждения 7" xfId="2179" xr:uid="{00000000-0005-0000-0000-00005F090000}"/>
    <cellStyle name="Текст предупреждения 7 2" xfId="2180" xr:uid="{00000000-0005-0000-0000-000060090000}"/>
    <cellStyle name="Текст предупреждения 7 3" xfId="2181" xr:uid="{00000000-0005-0000-0000-000061090000}"/>
    <cellStyle name="Текст предупреждения 8" xfId="2182" xr:uid="{00000000-0005-0000-0000-000062090000}"/>
    <cellStyle name="Текст предупреждения 8 2" xfId="2183" xr:uid="{00000000-0005-0000-0000-000063090000}"/>
    <cellStyle name="Текст предупреждения 8 3" xfId="2184" xr:uid="{00000000-0005-0000-0000-000064090000}"/>
    <cellStyle name="Текст предупреждения 9" xfId="2185" xr:uid="{00000000-0005-0000-0000-000065090000}"/>
    <cellStyle name="Текст предупреждения 9 2" xfId="2186" xr:uid="{00000000-0005-0000-0000-000066090000}"/>
    <cellStyle name="Текст предупреждения 9 3" xfId="2187" xr:uid="{00000000-0005-0000-0000-000067090000}"/>
    <cellStyle name="Тысячи [0]_2 пг2001г пр-в ДОК" xfId="2551" xr:uid="{00000000-0005-0000-0000-000068090000}"/>
    <cellStyle name="Тысячи_2 пг2001г пр-в ДОК" xfId="2552" xr:uid="{00000000-0005-0000-0000-000069090000}"/>
    <cellStyle name="Финанс[US]" xfId="2553" xr:uid="{00000000-0005-0000-0000-00006A090000}"/>
    <cellStyle name="Финанс[Кр]" xfId="2554" xr:uid="{00000000-0005-0000-0000-00006B090000}"/>
    <cellStyle name="Финансовый [0] 10" xfId="2188" xr:uid="{00000000-0005-0000-0000-00006C090000}"/>
    <cellStyle name="Финансовый [0] 11" xfId="2189" xr:uid="{00000000-0005-0000-0000-00006D090000}"/>
    <cellStyle name="Финансовый [0] 2" xfId="2190" xr:uid="{00000000-0005-0000-0000-00006E090000}"/>
    <cellStyle name="Финансовый [0] 2 10" xfId="2191" xr:uid="{00000000-0005-0000-0000-00006F090000}"/>
    <cellStyle name="Финансовый [0] 2 11" xfId="2192" xr:uid="{00000000-0005-0000-0000-000070090000}"/>
    <cellStyle name="Финансовый [0] 2 12" xfId="2193" xr:uid="{00000000-0005-0000-0000-000071090000}"/>
    <cellStyle name="Финансовый [0] 2 13" xfId="2194" xr:uid="{00000000-0005-0000-0000-000072090000}"/>
    <cellStyle name="Финансовый [0] 2 2" xfId="2195" xr:uid="{00000000-0005-0000-0000-000073090000}"/>
    <cellStyle name="Финансовый [0] 2 3" xfId="2196" xr:uid="{00000000-0005-0000-0000-000074090000}"/>
    <cellStyle name="Финансовый [0] 2 4" xfId="2197" xr:uid="{00000000-0005-0000-0000-000075090000}"/>
    <cellStyle name="Финансовый [0] 2 5" xfId="2198" xr:uid="{00000000-0005-0000-0000-000076090000}"/>
    <cellStyle name="Финансовый [0] 2 6" xfId="2199" xr:uid="{00000000-0005-0000-0000-000077090000}"/>
    <cellStyle name="Финансовый [0] 2 7" xfId="2200" xr:uid="{00000000-0005-0000-0000-000078090000}"/>
    <cellStyle name="Финансовый [0] 2 8" xfId="2201" xr:uid="{00000000-0005-0000-0000-000079090000}"/>
    <cellStyle name="Финансовый [0] 2 9" xfId="2202" xr:uid="{00000000-0005-0000-0000-00007A090000}"/>
    <cellStyle name="Финансовый [0] 3" xfId="2203" xr:uid="{00000000-0005-0000-0000-00007B090000}"/>
    <cellStyle name="Финансовый [0] 3 2" xfId="2204" xr:uid="{00000000-0005-0000-0000-00007C090000}"/>
    <cellStyle name="Финансовый [0] 4" xfId="2205" xr:uid="{00000000-0005-0000-0000-00007D090000}"/>
    <cellStyle name="Финансовый [0] 5" xfId="2206" xr:uid="{00000000-0005-0000-0000-00007E090000}"/>
    <cellStyle name="Финансовый [0] 6" xfId="2207" xr:uid="{00000000-0005-0000-0000-00007F090000}"/>
    <cellStyle name="Финансовый [0] 7" xfId="2208" xr:uid="{00000000-0005-0000-0000-000080090000}"/>
    <cellStyle name="Финансовый [0] 8" xfId="2209" xr:uid="{00000000-0005-0000-0000-000081090000}"/>
    <cellStyle name="Финансовый [0] 9" xfId="2210" xr:uid="{00000000-0005-0000-0000-000082090000}"/>
    <cellStyle name="Финансовый 10" xfId="2211" xr:uid="{00000000-0005-0000-0000-000083090000}"/>
    <cellStyle name="Финансовый 11" xfId="2212" xr:uid="{00000000-0005-0000-0000-000084090000}"/>
    <cellStyle name="Финансовый 12" xfId="2213" xr:uid="{00000000-0005-0000-0000-000085090000}"/>
    <cellStyle name="Финансовый 13" xfId="2214" xr:uid="{00000000-0005-0000-0000-000086090000}"/>
    <cellStyle name="Финансовый 14" xfId="2215" xr:uid="{00000000-0005-0000-0000-000087090000}"/>
    <cellStyle name="Финансовый 15" xfId="2216" xr:uid="{00000000-0005-0000-0000-000088090000}"/>
    <cellStyle name="Финансовый 16" xfId="2217" xr:uid="{00000000-0005-0000-0000-000089090000}"/>
    <cellStyle name="Финансовый 17" xfId="2218" xr:uid="{00000000-0005-0000-0000-00008A090000}"/>
    <cellStyle name="Финансовый 18" xfId="2219" xr:uid="{00000000-0005-0000-0000-00008B090000}"/>
    <cellStyle name="Финансовый 19" xfId="2220" xr:uid="{00000000-0005-0000-0000-00008C090000}"/>
    <cellStyle name="Финансовый 19 2" xfId="2567" xr:uid="{00000000-0005-0000-0000-00008D090000}"/>
    <cellStyle name="Финансовый 2" xfId="2221" xr:uid="{00000000-0005-0000-0000-00008E090000}"/>
    <cellStyle name="Финансовый 2 10" xfId="2222" xr:uid="{00000000-0005-0000-0000-00008F090000}"/>
    <cellStyle name="Финансовый 2 11" xfId="2223" xr:uid="{00000000-0005-0000-0000-000090090000}"/>
    <cellStyle name="Финансовый 2 12" xfId="2224" xr:uid="{00000000-0005-0000-0000-000091090000}"/>
    <cellStyle name="Финансовый 2 13" xfId="2225" xr:uid="{00000000-0005-0000-0000-000092090000}"/>
    <cellStyle name="Финансовый 2 14" xfId="2226" xr:uid="{00000000-0005-0000-0000-000093090000}"/>
    <cellStyle name="Финансовый 2 15" xfId="2227" xr:uid="{00000000-0005-0000-0000-000094090000}"/>
    <cellStyle name="Финансовый 2 16" xfId="2228" xr:uid="{00000000-0005-0000-0000-000095090000}"/>
    <cellStyle name="Финансовый 2 2" xfId="2229" xr:uid="{00000000-0005-0000-0000-000096090000}"/>
    <cellStyle name="Финансовый 2 3" xfId="2230" xr:uid="{00000000-0005-0000-0000-000097090000}"/>
    <cellStyle name="Финансовый 2 4" xfId="2231" xr:uid="{00000000-0005-0000-0000-000098090000}"/>
    <cellStyle name="Финансовый 2 5" xfId="2232" xr:uid="{00000000-0005-0000-0000-000099090000}"/>
    <cellStyle name="Финансовый 2 6" xfId="2233" xr:uid="{00000000-0005-0000-0000-00009A090000}"/>
    <cellStyle name="Финансовый 2 7" xfId="2234" xr:uid="{00000000-0005-0000-0000-00009B090000}"/>
    <cellStyle name="Финансовый 2 8" xfId="2235" xr:uid="{00000000-0005-0000-0000-00009C090000}"/>
    <cellStyle name="Финансовый 2 9" xfId="2236" xr:uid="{00000000-0005-0000-0000-00009D090000}"/>
    <cellStyle name="Финансовый 20" xfId="2237" xr:uid="{00000000-0005-0000-0000-00009E090000}"/>
    <cellStyle name="Финансовый 21" xfId="2238" xr:uid="{00000000-0005-0000-0000-00009F090000}"/>
    <cellStyle name="Финансовый 22" xfId="2239" xr:uid="{00000000-0005-0000-0000-0000A0090000}"/>
    <cellStyle name="Финансовый 23" xfId="2240" xr:uid="{00000000-0005-0000-0000-0000A1090000}"/>
    <cellStyle name="Финансовый 24" xfId="2241" xr:uid="{00000000-0005-0000-0000-0000A2090000}"/>
    <cellStyle name="Финансовый 25" xfId="2242" xr:uid="{00000000-0005-0000-0000-0000A3090000}"/>
    <cellStyle name="Финансовый 26" xfId="2243" xr:uid="{00000000-0005-0000-0000-0000A4090000}"/>
    <cellStyle name="Финансовый 27" xfId="2244" xr:uid="{00000000-0005-0000-0000-0000A5090000}"/>
    <cellStyle name="Финансовый 28" xfId="2245" xr:uid="{00000000-0005-0000-0000-0000A6090000}"/>
    <cellStyle name="Финансовый 29" xfId="2246" xr:uid="{00000000-0005-0000-0000-0000A7090000}"/>
    <cellStyle name="Финансовый 3" xfId="2247" xr:uid="{00000000-0005-0000-0000-0000A8090000}"/>
    <cellStyle name="Финансовый 3 2" xfId="2248" xr:uid="{00000000-0005-0000-0000-0000A9090000}"/>
    <cellStyle name="Финансовый 30" xfId="2249" xr:uid="{00000000-0005-0000-0000-0000AA090000}"/>
    <cellStyle name="Финансовый 31" xfId="2250" xr:uid="{00000000-0005-0000-0000-0000AB090000}"/>
    <cellStyle name="Финансовый 32" xfId="2251" xr:uid="{00000000-0005-0000-0000-0000AC090000}"/>
    <cellStyle name="Финансовый 33" xfId="2252" xr:uid="{00000000-0005-0000-0000-0000AD090000}"/>
    <cellStyle name="Финансовый 34" xfId="2253" xr:uid="{00000000-0005-0000-0000-0000AE090000}"/>
    <cellStyle name="Финансовый 35" xfId="2254" xr:uid="{00000000-0005-0000-0000-0000AF090000}"/>
    <cellStyle name="Финансовый 36" xfId="2255" xr:uid="{00000000-0005-0000-0000-0000B0090000}"/>
    <cellStyle name="Финансовый 37" xfId="2256" xr:uid="{00000000-0005-0000-0000-0000B1090000}"/>
    <cellStyle name="Финансовый 38" xfId="2257" xr:uid="{00000000-0005-0000-0000-0000B2090000}"/>
    <cellStyle name="Финансовый 39" xfId="2258" xr:uid="{00000000-0005-0000-0000-0000B3090000}"/>
    <cellStyle name="Финансовый 4" xfId="2259" xr:uid="{00000000-0005-0000-0000-0000B4090000}"/>
    <cellStyle name="Финансовый 4 2" xfId="2260" xr:uid="{00000000-0005-0000-0000-0000B5090000}"/>
    <cellStyle name="Финансовый 40" xfId="2261" xr:uid="{00000000-0005-0000-0000-0000B6090000}"/>
    <cellStyle name="Финансовый 41" xfId="2262" xr:uid="{00000000-0005-0000-0000-0000B7090000}"/>
    <cellStyle name="Финансовый 42" xfId="2263" xr:uid="{00000000-0005-0000-0000-0000B8090000}"/>
    <cellStyle name="Финансовый 43" xfId="2264" xr:uid="{00000000-0005-0000-0000-0000B9090000}"/>
    <cellStyle name="Финансовый 44" xfId="2265" xr:uid="{00000000-0005-0000-0000-0000BA090000}"/>
    <cellStyle name="Финансовый 45" xfId="2266" xr:uid="{00000000-0005-0000-0000-0000BB090000}"/>
    <cellStyle name="Финансовый 46" xfId="2267" xr:uid="{00000000-0005-0000-0000-0000BC090000}"/>
    <cellStyle name="Финансовый 47" xfId="2268" xr:uid="{00000000-0005-0000-0000-0000BD090000}"/>
    <cellStyle name="Финансовый 48" xfId="2269" xr:uid="{00000000-0005-0000-0000-0000BE090000}"/>
    <cellStyle name="Финансовый 49" xfId="2270" xr:uid="{00000000-0005-0000-0000-0000BF090000}"/>
    <cellStyle name="Финансовый 5" xfId="2271" xr:uid="{00000000-0005-0000-0000-0000C0090000}"/>
    <cellStyle name="Финансовый 5 2" xfId="2272" xr:uid="{00000000-0005-0000-0000-0000C1090000}"/>
    <cellStyle name="Финансовый 50" xfId="2273" xr:uid="{00000000-0005-0000-0000-0000C2090000}"/>
    <cellStyle name="Финансовый 51" xfId="2274" xr:uid="{00000000-0005-0000-0000-0000C3090000}"/>
    <cellStyle name="Финансовый 52" xfId="2275" xr:uid="{00000000-0005-0000-0000-0000C4090000}"/>
    <cellStyle name="Финансовый 53" xfId="2276" xr:uid="{00000000-0005-0000-0000-0000C5090000}"/>
    <cellStyle name="Финансовый 54" xfId="2277" xr:uid="{00000000-0005-0000-0000-0000C6090000}"/>
    <cellStyle name="Финансовый 55" xfId="2278" xr:uid="{00000000-0005-0000-0000-0000C7090000}"/>
    <cellStyle name="Финансовый 56" xfId="2279" xr:uid="{00000000-0005-0000-0000-0000C8090000}"/>
    <cellStyle name="Финансовый 57" xfId="2280" xr:uid="{00000000-0005-0000-0000-0000C9090000}"/>
    <cellStyle name="Финансовый 58" xfId="2281" xr:uid="{00000000-0005-0000-0000-0000CA090000}"/>
    <cellStyle name="Финансовый 59" xfId="2282" xr:uid="{00000000-0005-0000-0000-0000CB090000}"/>
    <cellStyle name="Финансовый 6" xfId="2283" xr:uid="{00000000-0005-0000-0000-0000CC090000}"/>
    <cellStyle name="Финансовый 60" xfId="2284" xr:uid="{00000000-0005-0000-0000-0000CD090000}"/>
    <cellStyle name="Финансовый 61" xfId="2285" xr:uid="{00000000-0005-0000-0000-0000CE090000}"/>
    <cellStyle name="Финансовый 62" xfId="2286" xr:uid="{00000000-0005-0000-0000-0000CF090000}"/>
    <cellStyle name="Финансовый 63" xfId="2287" xr:uid="{00000000-0005-0000-0000-0000D0090000}"/>
    <cellStyle name="Финансовый 64" xfId="2288" xr:uid="{00000000-0005-0000-0000-0000D1090000}"/>
    <cellStyle name="Финансовый 65" xfId="2289" xr:uid="{00000000-0005-0000-0000-0000D2090000}"/>
    <cellStyle name="Финансовый 66" xfId="2290" xr:uid="{00000000-0005-0000-0000-0000D3090000}"/>
    <cellStyle name="Финансовый 67" xfId="2291" xr:uid="{00000000-0005-0000-0000-0000D4090000}"/>
    <cellStyle name="Финансовый 68" xfId="2292" xr:uid="{00000000-0005-0000-0000-0000D5090000}"/>
    <cellStyle name="Финансовый 69" xfId="2293" xr:uid="{00000000-0005-0000-0000-0000D6090000}"/>
    <cellStyle name="Финансовый 7" xfId="2294" xr:uid="{00000000-0005-0000-0000-0000D7090000}"/>
    <cellStyle name="Финансовый 70" xfId="2295" xr:uid="{00000000-0005-0000-0000-0000D8090000}"/>
    <cellStyle name="Финансовый 71" xfId="2296" xr:uid="{00000000-0005-0000-0000-0000D9090000}"/>
    <cellStyle name="Финансовый 72" xfId="2297" xr:uid="{00000000-0005-0000-0000-0000DA090000}"/>
    <cellStyle name="Финансовый 73" xfId="2298" xr:uid="{00000000-0005-0000-0000-0000DB090000}"/>
    <cellStyle name="Финансовый 74" xfId="2299" xr:uid="{00000000-0005-0000-0000-0000DC090000}"/>
    <cellStyle name="Финансовый 75" xfId="2300" xr:uid="{00000000-0005-0000-0000-0000DD090000}"/>
    <cellStyle name="Финансовый 76" xfId="2301" xr:uid="{00000000-0005-0000-0000-0000DE090000}"/>
    <cellStyle name="Финансовый 77" xfId="2302" xr:uid="{00000000-0005-0000-0000-0000DF090000}"/>
    <cellStyle name="Финансовый 78" xfId="2303" xr:uid="{00000000-0005-0000-0000-0000E0090000}"/>
    <cellStyle name="Финансовый 79" xfId="2304" xr:uid="{00000000-0005-0000-0000-0000E1090000}"/>
    <cellStyle name="Финансовый 8" xfId="2305" xr:uid="{00000000-0005-0000-0000-0000E2090000}"/>
    <cellStyle name="Финансовый 80" xfId="2306" xr:uid="{00000000-0005-0000-0000-0000E3090000}"/>
    <cellStyle name="Финансовый 80 2" xfId="2557" xr:uid="{00000000-0005-0000-0000-0000E4090000}"/>
    <cellStyle name="Финансовый 81" xfId="2307" xr:uid="{00000000-0005-0000-0000-0000E5090000}"/>
    <cellStyle name="Финансовый 82" xfId="2308" xr:uid="{00000000-0005-0000-0000-0000E6090000}"/>
    <cellStyle name="Финансовый 83" xfId="2309" xr:uid="{00000000-0005-0000-0000-0000E7090000}"/>
    <cellStyle name="Финансовый 84" xfId="2349" xr:uid="{00000000-0005-0000-0000-0000E8090000}"/>
    <cellStyle name="Финансовый 9" xfId="2310" xr:uid="{00000000-0005-0000-0000-0000E9090000}"/>
    <cellStyle name="Формы для БП" xfId="2311" xr:uid="{00000000-0005-0000-0000-0000EA090000}"/>
    <cellStyle name="Хороший 10" xfId="2312" xr:uid="{00000000-0005-0000-0000-0000EB090000}"/>
    <cellStyle name="Хороший 10 2" xfId="2313" xr:uid="{00000000-0005-0000-0000-0000EC090000}"/>
    <cellStyle name="Хороший 10 3" xfId="2314" xr:uid="{00000000-0005-0000-0000-0000ED090000}"/>
    <cellStyle name="Хороший 11" xfId="2315" xr:uid="{00000000-0005-0000-0000-0000EE090000}"/>
    <cellStyle name="Хороший 11 2" xfId="2316" xr:uid="{00000000-0005-0000-0000-0000EF090000}"/>
    <cellStyle name="Хороший 11 3" xfId="2317" xr:uid="{00000000-0005-0000-0000-0000F0090000}"/>
    <cellStyle name="Хороший 12" xfId="2318" xr:uid="{00000000-0005-0000-0000-0000F1090000}"/>
    <cellStyle name="Хороший 12 2" xfId="2319" xr:uid="{00000000-0005-0000-0000-0000F2090000}"/>
    <cellStyle name="Хороший 12 3" xfId="2320" xr:uid="{00000000-0005-0000-0000-0000F3090000}"/>
    <cellStyle name="Хороший 13" xfId="2321" xr:uid="{00000000-0005-0000-0000-0000F4090000}"/>
    <cellStyle name="Хороший 14" xfId="2322" xr:uid="{00000000-0005-0000-0000-0000F5090000}"/>
    <cellStyle name="Хороший 2" xfId="2323" xr:uid="{00000000-0005-0000-0000-0000F6090000}"/>
    <cellStyle name="Хороший 2 2" xfId="2324" xr:uid="{00000000-0005-0000-0000-0000F7090000}"/>
    <cellStyle name="Хороший 2 3" xfId="2325" xr:uid="{00000000-0005-0000-0000-0000F8090000}"/>
    <cellStyle name="Хороший 2 4" xfId="2326" xr:uid="{00000000-0005-0000-0000-0000F9090000}"/>
    <cellStyle name="Хороший 3" xfId="2327" xr:uid="{00000000-0005-0000-0000-0000FA090000}"/>
    <cellStyle name="Хороший 3 2" xfId="2328" xr:uid="{00000000-0005-0000-0000-0000FB090000}"/>
    <cellStyle name="Хороший 3 3" xfId="2329" xr:uid="{00000000-0005-0000-0000-0000FC090000}"/>
    <cellStyle name="Хороший 4" xfId="2330" xr:uid="{00000000-0005-0000-0000-0000FD090000}"/>
    <cellStyle name="Хороший 4 2" xfId="2331" xr:uid="{00000000-0005-0000-0000-0000FE090000}"/>
    <cellStyle name="Хороший 4 3" xfId="2332" xr:uid="{00000000-0005-0000-0000-0000FF090000}"/>
    <cellStyle name="Хороший 5" xfId="2333" xr:uid="{00000000-0005-0000-0000-0000000A0000}"/>
    <cellStyle name="Хороший 5 2" xfId="2334" xr:uid="{00000000-0005-0000-0000-0000010A0000}"/>
    <cellStyle name="Хороший 5 3" xfId="2335" xr:uid="{00000000-0005-0000-0000-0000020A0000}"/>
    <cellStyle name="Хороший 6" xfId="2336" xr:uid="{00000000-0005-0000-0000-0000030A0000}"/>
    <cellStyle name="Хороший 6 2" xfId="2337" xr:uid="{00000000-0005-0000-0000-0000040A0000}"/>
    <cellStyle name="Хороший 6 3" xfId="2338" xr:uid="{00000000-0005-0000-0000-0000050A0000}"/>
    <cellStyle name="Хороший 7" xfId="2339" xr:uid="{00000000-0005-0000-0000-0000060A0000}"/>
    <cellStyle name="Хороший 7 2" xfId="2340" xr:uid="{00000000-0005-0000-0000-0000070A0000}"/>
    <cellStyle name="Хороший 7 3" xfId="2341" xr:uid="{00000000-0005-0000-0000-0000080A0000}"/>
    <cellStyle name="Хороший 8" xfId="2342" xr:uid="{00000000-0005-0000-0000-0000090A0000}"/>
    <cellStyle name="Хороший 8 2" xfId="2343" xr:uid="{00000000-0005-0000-0000-00000A0A0000}"/>
    <cellStyle name="Хороший 8 3" xfId="2344" xr:uid="{00000000-0005-0000-0000-00000B0A0000}"/>
    <cellStyle name="Хороший 9" xfId="2345" xr:uid="{00000000-0005-0000-0000-00000C0A0000}"/>
    <cellStyle name="Хороший 9 2" xfId="2346" xr:uid="{00000000-0005-0000-0000-00000D0A0000}"/>
    <cellStyle name="Хороший 9 3" xfId="2347" xr:uid="{00000000-0005-0000-0000-00000E0A0000}"/>
    <cellStyle name="Ценовой" xfId="2555" xr:uid="{00000000-0005-0000-0000-00000F0A0000}"/>
    <cellStyle name="Шапка" xfId="2556" xr:uid="{00000000-0005-0000-0000-0000100A0000}"/>
  </cellStyles>
  <dxfs count="13">
    <dxf>
      <font>
        <condense val="0"/>
        <extend val="0"/>
        <color indexed="18"/>
      </font>
    </dxf>
    <dxf>
      <font>
        <condense val="0"/>
        <extend val="0"/>
        <color indexed="18"/>
      </font>
    </dxf>
    <dxf>
      <font>
        <condense val="0"/>
        <extend val="0"/>
        <color indexed="18"/>
      </font>
    </dxf>
    <dxf>
      <font>
        <condense val="0"/>
        <extend val="0"/>
        <color indexed="18"/>
      </font>
    </dxf>
    <dxf>
      <font>
        <condense val="0"/>
        <extend val="0"/>
        <color indexed="18"/>
      </font>
    </dxf>
    <dxf>
      <font>
        <condense val="0"/>
        <extend val="0"/>
        <color indexed="18"/>
      </font>
    </dxf>
    <dxf>
      <font>
        <condense val="0"/>
        <extend val="0"/>
        <color indexed="18"/>
      </font>
    </dxf>
    <dxf>
      <font>
        <condense val="0"/>
        <extend val="0"/>
        <color indexed="18"/>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548D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9.xml"/><Relationship Id="rId21" Type="http://schemas.openxmlformats.org/officeDocument/2006/relationships/externalLink" Target="externalLinks/externalLink4.xml"/><Relationship Id="rId42" Type="http://schemas.openxmlformats.org/officeDocument/2006/relationships/externalLink" Target="externalLinks/externalLink25.xml"/><Relationship Id="rId47" Type="http://schemas.openxmlformats.org/officeDocument/2006/relationships/externalLink" Target="externalLinks/externalLink30.xml"/><Relationship Id="rId63" Type="http://schemas.openxmlformats.org/officeDocument/2006/relationships/externalLink" Target="externalLinks/externalLink46.xml"/><Relationship Id="rId68" Type="http://schemas.openxmlformats.org/officeDocument/2006/relationships/externalLink" Target="externalLinks/externalLink51.xml"/><Relationship Id="rId84" Type="http://schemas.openxmlformats.org/officeDocument/2006/relationships/externalLink" Target="externalLinks/externalLink67.xml"/><Relationship Id="rId89" Type="http://schemas.openxmlformats.org/officeDocument/2006/relationships/sharedStrings" Target="sharedStrings.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externalLink" Target="externalLinks/externalLink15.xml"/><Relationship Id="rId37" Type="http://schemas.openxmlformats.org/officeDocument/2006/relationships/externalLink" Target="externalLinks/externalLink20.xml"/><Relationship Id="rId53" Type="http://schemas.openxmlformats.org/officeDocument/2006/relationships/externalLink" Target="externalLinks/externalLink36.xml"/><Relationship Id="rId58" Type="http://schemas.openxmlformats.org/officeDocument/2006/relationships/externalLink" Target="externalLinks/externalLink41.xml"/><Relationship Id="rId74" Type="http://schemas.openxmlformats.org/officeDocument/2006/relationships/externalLink" Target="externalLinks/externalLink57.xml"/><Relationship Id="rId79" Type="http://schemas.openxmlformats.org/officeDocument/2006/relationships/externalLink" Target="externalLinks/externalLink62.xml"/><Relationship Id="rId5" Type="http://schemas.openxmlformats.org/officeDocument/2006/relationships/worksheet" Target="worksheets/sheet5.xml"/><Relationship Id="rId90" Type="http://schemas.openxmlformats.org/officeDocument/2006/relationships/calcChain" Target="calcChain.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30" Type="http://schemas.openxmlformats.org/officeDocument/2006/relationships/externalLink" Target="externalLinks/externalLink13.xml"/><Relationship Id="rId35" Type="http://schemas.openxmlformats.org/officeDocument/2006/relationships/externalLink" Target="externalLinks/externalLink18.xml"/><Relationship Id="rId43" Type="http://schemas.openxmlformats.org/officeDocument/2006/relationships/externalLink" Target="externalLinks/externalLink26.xml"/><Relationship Id="rId48" Type="http://schemas.openxmlformats.org/officeDocument/2006/relationships/externalLink" Target="externalLinks/externalLink31.xml"/><Relationship Id="rId56" Type="http://schemas.openxmlformats.org/officeDocument/2006/relationships/externalLink" Target="externalLinks/externalLink39.xml"/><Relationship Id="rId64" Type="http://schemas.openxmlformats.org/officeDocument/2006/relationships/externalLink" Target="externalLinks/externalLink47.xml"/><Relationship Id="rId69" Type="http://schemas.openxmlformats.org/officeDocument/2006/relationships/externalLink" Target="externalLinks/externalLink52.xml"/><Relationship Id="rId77" Type="http://schemas.openxmlformats.org/officeDocument/2006/relationships/externalLink" Target="externalLinks/externalLink60.xml"/><Relationship Id="rId8" Type="http://schemas.openxmlformats.org/officeDocument/2006/relationships/worksheet" Target="worksheets/sheet8.xml"/><Relationship Id="rId51" Type="http://schemas.openxmlformats.org/officeDocument/2006/relationships/externalLink" Target="externalLinks/externalLink34.xml"/><Relationship Id="rId72" Type="http://schemas.openxmlformats.org/officeDocument/2006/relationships/externalLink" Target="externalLinks/externalLink55.xml"/><Relationship Id="rId80" Type="http://schemas.openxmlformats.org/officeDocument/2006/relationships/externalLink" Target="externalLinks/externalLink63.xml"/><Relationship Id="rId85" Type="http://schemas.openxmlformats.org/officeDocument/2006/relationships/externalLink" Target="externalLinks/externalLink6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8.xml"/><Relationship Id="rId33" Type="http://schemas.openxmlformats.org/officeDocument/2006/relationships/externalLink" Target="externalLinks/externalLink16.xml"/><Relationship Id="rId38" Type="http://schemas.openxmlformats.org/officeDocument/2006/relationships/externalLink" Target="externalLinks/externalLink21.xml"/><Relationship Id="rId46" Type="http://schemas.openxmlformats.org/officeDocument/2006/relationships/externalLink" Target="externalLinks/externalLink29.xml"/><Relationship Id="rId59" Type="http://schemas.openxmlformats.org/officeDocument/2006/relationships/externalLink" Target="externalLinks/externalLink42.xml"/><Relationship Id="rId67" Type="http://schemas.openxmlformats.org/officeDocument/2006/relationships/externalLink" Target="externalLinks/externalLink50.xml"/><Relationship Id="rId20" Type="http://schemas.openxmlformats.org/officeDocument/2006/relationships/externalLink" Target="externalLinks/externalLink3.xml"/><Relationship Id="rId41" Type="http://schemas.openxmlformats.org/officeDocument/2006/relationships/externalLink" Target="externalLinks/externalLink24.xml"/><Relationship Id="rId54" Type="http://schemas.openxmlformats.org/officeDocument/2006/relationships/externalLink" Target="externalLinks/externalLink37.xml"/><Relationship Id="rId62" Type="http://schemas.openxmlformats.org/officeDocument/2006/relationships/externalLink" Target="externalLinks/externalLink45.xml"/><Relationship Id="rId70" Type="http://schemas.openxmlformats.org/officeDocument/2006/relationships/externalLink" Target="externalLinks/externalLink53.xml"/><Relationship Id="rId75" Type="http://schemas.openxmlformats.org/officeDocument/2006/relationships/externalLink" Target="externalLinks/externalLink58.xml"/><Relationship Id="rId83" Type="http://schemas.openxmlformats.org/officeDocument/2006/relationships/externalLink" Target="externalLinks/externalLink66.xml"/><Relationship Id="rId88"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36" Type="http://schemas.openxmlformats.org/officeDocument/2006/relationships/externalLink" Target="externalLinks/externalLink19.xml"/><Relationship Id="rId49" Type="http://schemas.openxmlformats.org/officeDocument/2006/relationships/externalLink" Target="externalLinks/externalLink32.xml"/><Relationship Id="rId57" Type="http://schemas.openxmlformats.org/officeDocument/2006/relationships/externalLink" Target="externalLinks/externalLink40.xml"/><Relationship Id="rId10" Type="http://schemas.openxmlformats.org/officeDocument/2006/relationships/worksheet" Target="worksheets/sheet10.xml"/><Relationship Id="rId31" Type="http://schemas.openxmlformats.org/officeDocument/2006/relationships/externalLink" Target="externalLinks/externalLink14.xml"/><Relationship Id="rId44" Type="http://schemas.openxmlformats.org/officeDocument/2006/relationships/externalLink" Target="externalLinks/externalLink27.xml"/><Relationship Id="rId52" Type="http://schemas.openxmlformats.org/officeDocument/2006/relationships/externalLink" Target="externalLinks/externalLink35.xml"/><Relationship Id="rId60" Type="http://schemas.openxmlformats.org/officeDocument/2006/relationships/externalLink" Target="externalLinks/externalLink43.xml"/><Relationship Id="rId65" Type="http://schemas.openxmlformats.org/officeDocument/2006/relationships/externalLink" Target="externalLinks/externalLink48.xml"/><Relationship Id="rId73" Type="http://schemas.openxmlformats.org/officeDocument/2006/relationships/externalLink" Target="externalLinks/externalLink56.xml"/><Relationship Id="rId78" Type="http://schemas.openxmlformats.org/officeDocument/2006/relationships/externalLink" Target="externalLinks/externalLink61.xml"/><Relationship Id="rId81" Type="http://schemas.openxmlformats.org/officeDocument/2006/relationships/externalLink" Target="externalLinks/externalLink64.xml"/><Relationship Id="rId86" Type="http://schemas.openxmlformats.org/officeDocument/2006/relationships/externalLink" Target="externalLinks/externalLink69.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1.xml"/><Relationship Id="rId39" Type="http://schemas.openxmlformats.org/officeDocument/2006/relationships/externalLink" Target="externalLinks/externalLink22.xml"/><Relationship Id="rId34" Type="http://schemas.openxmlformats.org/officeDocument/2006/relationships/externalLink" Target="externalLinks/externalLink17.xml"/><Relationship Id="rId50" Type="http://schemas.openxmlformats.org/officeDocument/2006/relationships/externalLink" Target="externalLinks/externalLink33.xml"/><Relationship Id="rId55" Type="http://schemas.openxmlformats.org/officeDocument/2006/relationships/externalLink" Target="externalLinks/externalLink38.xml"/><Relationship Id="rId76" Type="http://schemas.openxmlformats.org/officeDocument/2006/relationships/externalLink" Target="externalLinks/externalLink59.xml"/><Relationship Id="rId7" Type="http://schemas.openxmlformats.org/officeDocument/2006/relationships/worksheet" Target="worksheets/sheet7.xml"/><Relationship Id="rId71" Type="http://schemas.openxmlformats.org/officeDocument/2006/relationships/externalLink" Target="externalLinks/externalLink54.xml"/><Relationship Id="rId2" Type="http://schemas.openxmlformats.org/officeDocument/2006/relationships/worksheet" Target="worksheets/sheet2.xml"/><Relationship Id="rId29" Type="http://schemas.openxmlformats.org/officeDocument/2006/relationships/externalLink" Target="externalLinks/externalLink12.xml"/><Relationship Id="rId24" Type="http://schemas.openxmlformats.org/officeDocument/2006/relationships/externalLink" Target="externalLinks/externalLink7.xml"/><Relationship Id="rId40" Type="http://schemas.openxmlformats.org/officeDocument/2006/relationships/externalLink" Target="externalLinks/externalLink23.xml"/><Relationship Id="rId45" Type="http://schemas.openxmlformats.org/officeDocument/2006/relationships/externalLink" Target="externalLinks/externalLink28.xml"/><Relationship Id="rId66" Type="http://schemas.openxmlformats.org/officeDocument/2006/relationships/externalLink" Target="externalLinks/externalLink49.xml"/><Relationship Id="rId87" Type="http://schemas.openxmlformats.org/officeDocument/2006/relationships/theme" Target="theme/theme1.xml"/><Relationship Id="rId61" Type="http://schemas.openxmlformats.org/officeDocument/2006/relationships/externalLink" Target="externalLinks/externalLink44.xml"/><Relationship Id="rId82" Type="http://schemas.openxmlformats.org/officeDocument/2006/relationships/externalLink" Target="externalLinks/externalLink65.xml"/><Relationship Id="rId19" Type="http://schemas.openxmlformats.org/officeDocument/2006/relationships/externalLink" Target="externalLinks/externalLink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114300</xdr:colOff>
          <xdr:row>6</xdr:row>
          <xdr:rowOff>723900</xdr:rowOff>
        </xdr:from>
        <xdr:to>
          <xdr:col>2</xdr:col>
          <xdr:colOff>1276350</xdr:colOff>
          <xdr:row>6</xdr:row>
          <xdr:rowOff>1590675</xdr:rowOff>
        </xdr:to>
        <xdr:sp macro="" textlink="">
          <xdr:nvSpPr>
            <xdr:cNvPr id="1028" name="Object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51\Users\user-666\AppData\Local\Temp\&#1050;&#1086;&#1087;&#1080;&#1103;%20&#1052;&#1086;&#1076;&#1077;&#1083;&#1100;_14_04_2014_final.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ftr800\&#1044;&#1055;\Documents%20and%20Settings\Nahimovskay\Local%20Settings\Temporary%20Internet%20Files\OLK13\v%202007-20107-13.03.2008%20&#1085;&#1072;%209%25.&#1048;&#1090;200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rftr700\&#1044;&#1055;\Documents%20and%20Settings\Nahimovskay\Local%20Settings\Temporary%20Internet%20Files\OLK13\v%202007-20107-13.03.2008%20&#1085;&#1072;%209%25.&#1048;&#1090;200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rftr700\&#1044;&#1055;\Documents%20and%20Settings\Ievleva\Local%20Settings\Temporary%20Internet%20Files\Content.Outlook\XTAUZLZV\v-2013-2017-2030-1.11%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ocuments%20and%20Settings\Ievleva\Local%20Settings\Temporary%20Internet%20Files\Content.Outlook\XTAUZLZV\v-2013-2017-2030-1.11%201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ftr800\&#1044;&#1055;\&#1041;&#1072;&#1083;&#1072;&#1085;&#1089;\An(EsMon)\SC_W\&#1055;&#1088;&#1086;&#1075;&#1085;&#1086;&#1079;\&#1055;&#1088;&#1086;&#1075;05_00(27.0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ftr700\&#1044;&#1055;\&#1041;&#1072;&#1083;&#1072;&#1085;&#1089;\An(EsMon)\SC_W\&#1055;&#1088;&#1086;&#1075;&#1085;&#1086;&#1079;\&#1055;&#1088;&#1086;&#1075;05_00(27.0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1.51\Users\razadeeva\Desktop\Files\Projects\2058_&#1050;&#1086;&#1087;&#1077;&#1081;&#1089;&#1082;\528_&#1055;&#1053;&#1055;&#1055;&#1050;\&#1055;&#1053;&#1055;&#1055;&#1050;_&#1060;&#1052;_1112201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avod.local\root1\&#1054;&#1073;&#1097;&#1080;&#1077;\Zavod\&#1054;&#1090;&#1076;&#1077;&#1083;%209\&#1054;&#1089;&#1085;&#1086;&#1074;&#1072;\&#1055;&#1083;&#1072;&#1085;&#1099;%20&#1091;&#1087;&#1072;&#1082;&#1086;&#1074;&#1082;&#1080;\2016\01.07.2016\&#1055;&#1083;&#1072;&#1085;%20&#1091;&#1087;&#1072;&#1082;&#1086;&#1074;&#1082;&#1080;%20&#1086;&#1090;%2027062016.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Rftr800\&#1044;&#1055;\Users\ganieva\AppData\Local\Microsoft\Windows\Temporary%20Internet%20Files\Content.Outlook\9RDKN5OV\&#1052;&#1091;&#1083;&#1100;&#1090;&#1080;&#1079;&#1087;&#1072;&#1103;&#1074;&#1082;&#1072;.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rftr700\&#1044;&#1055;\Users\razadeeva\Desktop\Files\Projects\528_&#1055;&#1053;&#1055;&#1055;&#1050;\&#1055;&#1053;&#1055;&#1055;&#1050;_&#1060;&#1052;_11122015.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92.168.1.51\Users\razadeeva\Desktop\Files\Projects\2058_&#1050;&#1086;&#1087;&#1077;&#1081;&#1089;&#1082;\1866_&#1069;&#1050;&#1054;-1\&#1060;&#1069;&#1069;\1866_&#1069;&#1050;&#1054;-1_&#1060;&#1080;&#1085;&#1052;&#1086;&#1076;&#1077;&#1083;&#110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92.168.1.51\Users\user-666\AppData\Local\Temp\windows\temp\Rar$DI00.860\&#1060;&#1080;&#1085;&#1072;&#1085;&#1089;&#1086;&#1074;&#1072;&#1103;%20&#1084;&#1086;&#1076;&#1077;&#1083;&#1100;%20BP%20Partner-Tomsk%20&#1086;&#1090;%2020.10.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rftr700\&#1044;&#1055;\Users\&#1079;&#1099;&#1088;&#1103;&#1085;&#1086;&#1074;\Desktop\&#1042;%20%20&#1069;%20%20&#1041;\_&#1044;&#1057;&#1055;\&#1060;&#1052;%20&#1076;&#1083;&#1103;%20&#1042;&#1069;&#1041;%20&#1044;&#1057;&#1090;&#1055;.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Users\&#1079;&#1099;&#1088;&#1103;&#1085;&#1086;&#1074;\Desktop\&#1042;%20%20&#1069;%20%20&#1041;\_&#1044;&#1057;&#1055;\&#1060;&#1052;%20&#1076;&#1083;&#1103;%20&#1042;&#1069;&#1041;%20&#1044;&#1057;&#1090;&#1055;.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opovev\&#1073;&#1072;&#1079;&#1072;%20&#1076;&#1072;&#1085;&#1085;&#1099;&#1093;\&#1055;&#1086;&#1103;&#1089;&#1085;&#1080;&#1090;&#1077;&#1083;&#1100;&#1085;&#1099;&#1077;%20&#1079;&#1072;&#1087;&#1080;&#1089;&#1082;&#1080;\4%20&#1072;&#1074;&#1075;&#1091;&#1089;&#1090;&#1072;%202006\Documents%20and%20Settings\Ustinov\Local%20Settings\Temporary%20Internet%20Files\OLK2B0\&#1054;&#1090;&#1087;&#1088;&#1072;&#1074;&#1083;&#1077;&#1085;&#1086;\brp\&#1043;&#1059;&#1060;&#1050;\GUFK.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opovev\&#1073;&#1072;&#1079;&#1072;%20&#1076;&#1072;&#1085;&#1085;&#1099;&#1093;\&#1044;&#1086;&#1093;&#1086;&#1076;&#1099;\&#1053;&#1072;&#1083;&#1086;&#1075;&#1086;&#1074;&#1099;&#1077;%20&#1076;&#1086;&#1093;&#1086;&#1076;&#1099;\&#1053;&#1044;&#1057;\&#1054;&#1090;&#1087;&#1088;&#1072;&#1074;&#1083;&#1077;&#1085;&#1086;\27_03_06\Documents%20and%20Settings\&#1040;&#1076;&#1084;&#1080;&#1085;&#1080;&#1089;&#1090;&#1088;&#1072;&#1090;&#1086;&#1088;\&#1052;&#1086;&#1080;%20&#1076;&#1086;&#1082;&#1091;&#1084;&#1077;&#1085;&#1090;&#1099;\&#1043;.&#1052;.&#1043;&#1088;&#1077;&#1073;&#1077;&#1085;&#1100;\&#1044;&#1086;&#1093;&#1086;&#1076;&#1099;\&#1092;&#1077;&#1074;&#1088;06\DOCUME~1\Admin\LOCALS~1\Temp\OutPutReports\Media\TablesYearToYear.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rftr700\&#1044;&#1055;\Users\TAE71~1.KRA\AppData\Local\Temp\7zOC5AB11D0\01-Mirage%20_Rus_answer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S3\APPRAISAL\&#1058;&#1045;&#1050;&#1059;&#1065;&#1048;&#1045;%20&#1055;&#1056;&#1054;&#1045;&#1050;&#1058;&#1067;\&#1054;&#1062;&#1045;&#1053;&#1050;&#1040;\&#1058;&#1045;&#1061;&#1053;&#1054;%202014\&#1047;&#1040;&#1054;%20&#1054;&#1087;&#1090;&#1086;&#1075;&#1072;&#1085;\2.%20&#1048;&#1085;&#1092;&#1086;&#1088;&#1084;&#1072;&#1094;&#1080;&#1103;\4.%20&#1052;&#1086;&#1076;&#1077;&#1083;&#1100;,%20&#1087;&#1088;&#1086;&#1075;&#1085;&#1086;&#1079;&#1099;\31.12.2014\ID0853_finmodel_20140630_REV_VALID_ver_3!.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Rftr700\&#1076;&#1087;\11_&#1057;&#1086;&#1090;&#1088;&#1091;&#1076;&#1085;&#1080;&#1082;&#1080;\&#1050;&#1088;&#1086;&#1093;&#1080;&#1085;\&#1050;&#1086;&#1087;&#1077;&#1081;&#1089;&#1082;\1744_&#1055;&#1050;&#1053;&#1052;\&#1060;&#1069;&#1069;\1744_&#1055;&#1050;&#1053;&#1052;_&#1060;&#1052;_&#1055;&#1088;&#1086;&#1077;&#1082;&#1090;_14032016.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192.168.1.51\Users\razadeeva\Desktop\Files\Projects\2058_&#1050;&#1086;&#1087;&#1077;&#1081;&#1089;&#1082;\1744_&#1055;&#1050;&#1053;&#1052;\&#1060;&#1069;&#1069;\1744_&#1055;&#1050;&#1053;&#1052;_&#1060;&#1052;_&#1055;&#1088;&#1086;&#1077;&#1082;&#1090;_14032016.xlsm"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mos-data-00\GRC\&#1041;&#1055;%20&#1087;&#1077;&#1088;&#1077;&#1088;&#1072;&#1073;&#1086;&#1090;&#1082;&#1072;%20&#1087;&#1096;&#1077;&#1085;&#1080;&#1094;&#1099;%20(&#1043;&#1088;&#1091;&#1087;&#1087;&#1072;%20&#1042;&#1077;&#1083;&#1100;)\&#1052;&#1072;&#1090;&#1077;&#1088;&#1080;&#1072;&#1083;&#1099;%20&#1050;&#1083;&#1080;&#1077;&#1085;&#1090;&#1072;\&#1055;&#1088;&#1077;&#1076;&#1099;&#1076;&#1091;&#1097;&#1080;&#1081;%20&#1041;&#1055;\&#1060;&#1056;%20&#1087;&#1096;&#1077;&#1085;&#1080;&#1094;&#1072;%2019.03.2012%20500%20&#1090;&#1099;&#1089;%20ver.%203.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Rftr800\&#1044;&#1055;\&#1041;&#1072;&#1083;&#1072;&#1085;&#1089;\An(EsMon)\7.02.01\SC_W\&#1055;&#1088;&#1086;&#1075;&#1085;&#1086;&#1079;\&#1055;&#1088;&#1086;&#1075;05_00(27.0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rftr700\&#1044;&#1055;\&#1041;&#1072;&#1083;&#1072;&#1085;&#1089;\An(EsMon)\7.02.01\SC_W\&#1055;&#1088;&#1086;&#1075;&#1085;&#1086;&#1079;\&#1055;&#1088;&#1086;&#1075;05_00(27.0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1055;&#1088;&#1086;&#1077;&#1082;&#1090;&#1099;%20&#1060;&#1056;&#1055;\1686_&#1053;&#1055;&#1055;&#1044;&#1072;&#1083;&#1100;&#1085;&#1103;&#1103;&#1057;&#1074;&#1103;&#1079;&#1100;\&#1054;&#1090;&#1074;&#1077;&#1090;&#1099;%20&#1085;&#1072;%20&#1074;&#1086;&#1087;&#1088;&#1086;&#1089;&#1099;\&#1060;&#1052;_&#1044;&#1072;&#1083;&#1100;&#1085;&#1103;&#1103;%20&#1057;&#1074;&#1103;&#1079;&#1100;_15102015.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Rftr700\&#1076;&#1087;\11_&#1057;&#1086;&#1090;&#1088;&#1091;&#1076;&#1085;&#1080;&#1082;&#1080;\&#1050;&#1088;&#1086;&#1093;&#1080;&#1085;\&#1050;&#1086;&#1087;&#1077;&#1081;&#1089;&#1082;\1866_&#1069;&#1050;&#1054;-1\&#1060;&#1069;&#1069;\1866_&#1069;&#1050;&#1054;-1_&#1060;&#1080;&#1085;&#1052;&#1086;&#1076;&#1077;&#1083;&#1100;.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Rftr800\&#1044;&#1055;\&#1041;&#1072;&#1083;&#1072;&#1085;&#1089;\An(EsMon)\7.02.01\&#1061;&#1072;&#1085;&#1086;&#1074;&#1072;\&#1043;&#1088;(27.07.00)5&#106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rftr700\&#1044;&#1055;\&#1041;&#1072;&#1083;&#1072;&#1085;&#1089;\An(EsMon)\7.02.01\&#1061;&#1072;&#1085;&#1086;&#1074;&#1072;\&#1043;&#1088;(27.07.00)5&#1061;.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2.3"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2.1"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S3\APPRAISAL\&#1058;&#1045;&#1050;&#1059;&#1065;&#1048;&#1045;%20&#1055;&#1056;&#1054;&#1045;&#1050;&#1058;&#1067;\&#1054;&#1062;&#1045;&#1053;&#1050;&#1040;\&#1058;&#1045;&#1061;&#1053;&#1054;%202014\&#1042;&#1080;&#1088;&#1080;&#1072;&#1083;\&#1048;&#1089;&#1093;&#1086;&#1076;&#1085;&#1072;&#1103;%20&#1080;&#1085;&#1092;&#1086;\5.%20&#1052;&#1086;&#1076;&#1077;&#1083;&#1100;,%20&#1041;&#1055;\DCF-&#1043;&#1088;&#1091;&#1087;&#1087;&#1072;%20&#1042;&#1080;&#1088;&#1080;&#1072;&#1083;%20&#1055;&#1088;&#1086;&#1075;&#1085;&#1086;&#1079;%20&#1076;&#1077;&#1103;&#1090;&#1077;&#1083;&#1100;&#1085;&#1086;&#1089;&#1090;&#1080;%20&#1076;&#1086;%202026%20&#1075;.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192.168.1.51\Users\razadeeva\Desktop\Files\Projects\2193_&#1052;&#1080;&#1083;&#1072;%20&#1052;&#1086;&#1090;&#1086;&#1088;&#1089;\2193_&#1060;&#1080;&#1085;&#1052;&#1086;&#1076;&#1077;&#1083;&#1100;_15.08.2016_09.54.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Rftr800\&#1044;&#1055;\&#1041;&#1072;&#1083;&#1072;&#1085;&#1089;\An(EsMon)\&#1061;&#1072;&#1085;&#1086;&#1074;&#1072;\&#1043;&#1088;(27.07.00)5&#106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rftr700\&#1044;&#1055;\&#1041;&#1072;&#1083;&#1072;&#1085;&#1089;\An(EsMon)\&#1061;&#1072;&#1085;&#1086;&#1074;&#1072;\&#1043;&#1088;(27.07.00)5&#106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1055;&#1088;&#1086;&#1077;&#1082;&#1090;&#1099;%20&#1060;&#1056;&#1055;\661_&#1044;&#1072;&#1075;&#1072;&#1075;&#1088;&#1086;&#1089;&#1085;&#1072;&#1073;\02%20&#1055;&#1072;&#1082;&#1077;&#1090;%20&#1085;&#1072;%20&#1101;&#1082;&#1089;&#1087;&#1077;&#1088;&#1090;&#1080;&#1079;&#1091;\661_&#1060;&#1080;&#1085;&#1052;&#1086;&#1076;&#1077;&#1083;&#1100;_04.12.2015_09.52.xlsm"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1055;&#1088;&#1086;&#1077;&#1082;&#1090;&#1099;%20&#1060;&#1056;&#1055;\080_&#1040;&#1083;&#1090;&#1072;&#1081;&#1093;&#1080;&#1084;&#1087;&#1088;&#1086;&#1084;\02%20&#1055;&#1072;&#1082;&#1077;&#1090;%20&#1085;&#1072;%20&#1101;&#1082;&#1089;&#1087;&#1077;&#1088;&#1090;&#1080;&#1079;&#1091;\2015.11.25%20&#1060;&#1052;%20&#1040;&#1083;&#1090;&#1072;&#1081;&#1089;&#1082;&#1080;&#1081;%20&#1061;&#1080;&#1084;&#1087;&#1088;&#1086;&#1084;%20final.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rftr700\&#1044;&#1055;\Users\razadeeva\Desktop\Files\Projects\560_&#1050;&#1069;&#1052;&#1047;\Files\Projects\044&#1058;&#1072;&#1079;&#1086;&#1073;&#1077;&#1076;&#1088;&#1077;&#1085;&#1085;&#1099;&#1081;&#1057;&#1091;&#1089;&#1090;&#1072;&#1074;\2015.04.20_&#1060;&#1080;&#1085;&#1084;&#1086;&#1076;&#1077;&#1083;&#1100;%20&#1058;&#1041;&#1057;%20&#1076;&#1083;&#1103;%20&#1056;&#1060;&#1058;&#1056;.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rftr700\&#1044;&#1055;\Users\shvehtorova\Downloads\Files\Projects\044&#1058;&#1072;&#1079;&#1086;&#1073;&#1077;&#1076;&#1088;&#1077;&#1085;&#1085;&#1099;&#1081;&#1057;&#1091;&#1089;&#1090;&#1072;&#1074;\2015.04.20_&#1060;&#1080;&#1085;&#1084;&#1086;&#1076;&#1077;&#1083;&#1100;%20&#1058;&#1041;&#1057;%20&#1076;&#1083;&#1103;%20&#1056;&#1060;&#1058;&#1056;.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os-data-00\GRC\&#1041;&#1055;%20&#1075;&#1086;&#1089;&#1090;&#1080;&#1085;&#1080;&#1094;&#1099;%202012_&#1080;&#1102;&#1085;\&#1040;&#1088;&#1093;&#1080;&#1074;\&#1041;&#1055;%20&#1075;&#1086;&#1089;&#1090;&#1080;&#1085;&#1080;&#1094;&#1099;%20201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192.168.1.51\Users\user-666\AppData\Local\Temp\1\Users\user-203\AppData\Local\Temp\&#1055;&#1044;&#1055;&#1055;%20&#1054;&#1084;&#1047;&#1048;&#1058;%20&#1054;&#1087;&#1077;&#1088;&#1072;&#1094;&#1080;&#1086;&#1085;&#1085;&#1072;&#1103;%20&#1076;&#1077;&#1103;&#1090;&#1077;&#1083;&#1100;&#1085;&#1086;&#1089;&#1090;&#1100;%20(&#1074;&#1077;&#1088;&#1089;&#1080;&#1103;).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rftr700\&#1044;&#1055;\Users\DT\AppData\Local\Microsoft\Windows\INetCache\Content.Outlook\8O7XI36X\&#1042;&#1086;&#1087;&#1088;&#1086;&#1089;&#1099;%20&#1060;&#1069;&#1069;%20&#1087;&#1086;%20&#1087;&#1088;&#1086;&#1077;&#1082;&#1090;&#1091;%204033%20&#1045;&#1083;&#1084;&#1077;&#1052;&#1077;&#1089;&#1089;&#1077;&#1088;&#1056;&#1091;&#1089;%20%202019.12.17.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ushinaon\Documents%20and%20Settings\Ievleva\Local%20Settings\Temporary%20Internet%20Files\Content.Outlook\XTAUZLZV\&#1072;&#1074;&#1075;-&#1089;&#1077;&#1085;&#1090;2011\&#1089;&#1088;&#1072;&#1074;&#1085;&#1077;&#1085;&#1080;&#1077;%20&#1080;&#1085;&#1074;&#1077;&#1089;&#1090;&#1087;&#1083;&#1072;&#1085;&#1086;&#1074;%20&#1082;&#1086;&#1084;&#1087;&#1072;&#1085;&#1080;&#1081;%20&#1058;&#1069;&#1050;&#1072;_10&#1072;&#1074;&#1075;201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Rftr800\&#1044;&#1055;\&#1052;&#1086;&#1080;%20&#1076;&#1086;&#1082;&#1091;&#1084;&#1077;&#1085;&#1090;&#1099;\&#1052;&#1054;&#1041;\06-03-06\Var2.7%20(version%201).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1042;&#1086;&#1089;&#1082;_&#1084;&#1086;&#1076;&#1077;&#1083;&#1100;_20141009.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7.02.01\&#1061;&#1072;&#1085;&#1086;&#1074;&#1072;\&#1043;&#1088;(27.07.00)5&#106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7.02.01\SC_W\&#1055;&#1088;&#1086;&#1075;&#1085;&#1086;&#1079;\&#1055;&#1088;&#1086;&#1075;05_00(27.0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rftr700\&#1044;&#1055;\&#1052;&#1086;&#1080;%20&#1076;&#1086;&#1082;&#1091;&#1084;&#1077;&#1085;&#1090;&#1099;\&#1052;&#1054;&#1041;\06-03-06\Var2.7%20(version%20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opovev\&#1073;&#1072;&#1079;&#1072;%20&#1076;&#1072;&#1085;&#1085;&#1099;&#1093;\&#1044;&#1086;&#1093;&#1086;&#1076;&#1099;\&#1053;&#1072;&#1083;&#1086;&#1075;&#1086;&#1074;&#1099;&#1077;%20&#1076;&#1086;&#1093;&#1086;&#1076;&#1099;\&#1054;&#1090;&#1087;&#1088;&#1072;&#1074;&#1083;&#1077;&#1085;&#1086;\27_03_06\Documents%20and%20Settings\&#1040;&#1076;&#1084;&#1080;&#1085;&#1080;&#1089;&#1090;&#1088;&#1072;&#1090;&#1086;&#1088;\&#1052;&#1086;&#1080;%20&#1076;&#1086;&#1082;&#1091;&#1084;&#1077;&#1085;&#1090;&#1099;\&#1043;.&#1052;.&#1043;&#1088;&#1077;&#1073;&#1077;&#1085;&#1100;\&#1044;&#1086;&#1093;&#1086;&#1076;&#1099;\&#1092;&#1077;&#1074;&#1088;06\DOCUME~1\Admin\LOCALS~1\Temp\OutPutReports\Media\TablesYearToYea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rftr700\&#1050;&#1086;&#1083;&#1083;&#1077;&#1075;&#1080;&#1072;&#1083;&#1100;&#1085;&#1099;&#1077;_&#1086;&#1088;&#1075;&#1072;&#1085;&#1099;\&#1069;&#1057;\&#1069;&#1057;111_20200206\_3903_&#1053;&#1055;&#1054;%20&#1055;&#1056;&#1048;&#1041;&#1054;&#1056;%20&#1080;&#1084;%20&#1057;.&#1057;.%20&#1043;&#1054;&#1051;&#1045;&#1052;&#1041;&#1048;&#1054;&#1042;&#1057;&#1050;&#1054;&#1043;&#1054;\05_3903_&#1060;&#1080;&#1085;&#1052;&#1086;&#1076;&#1077;&#1083;&#1100;_23.01.2020_12.38.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1055;&#1088;&#1086;&#1077;&#1082;&#1090;&#1099;%20&#1060;&#1056;&#1055;\1762_&#1040;&#1083;&#1100;&#1090;&#1086;&#1084;&#1077;&#1076;&#1080;&#1082;&#1072;\2015.11.24%20-%20&#1060;&#1052;%20&#1040;&#1083;&#1100;&#1090;&#1086;&#1084;&#1077;&#1076;&#1080;&#1082;&#1072;_&#1055;&#1088;&#1086;&#1077;&#1082;&#1090;.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rftr700\&#1044;&#1055;\Users\msaprikin\Desktop\&#1060;&#1080;&#1085;&#1072;&#1085;&#1089;&#1086;&#1074;&#1072;&#1103;%20&#1084;&#1086;&#1076;&#1077;&#1083;&#1100;\&#1087;&#1088;&#1086;&#1077;&#1082;&#1090;&#1099;\&#1054;&#1054;&#1054;%20&#1057;&#1052;&#1047;\003%20001%20&#1057;&#1052;&#1047;%20&#1060;&#1052;.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192.168.1.51\Users\user-666\AppData\Local\Temp\1\&#1041;&#1044;&#1044;&#1057;%20&#1054;&#1084;&#1047;&#1048;&#1058;%20&#1076;&#1086;%202023&#1075;.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SC_W\&#1055;&#1088;&#1086;&#1075;&#1085;&#1086;&#1079;\&#1055;&#1088;&#1086;&#1075;05_00(27.0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Z:\11_&#1057;&#1086;&#1090;&#1088;&#1091;&#1076;&#1085;&#1080;&#1082;&#1080;\&#1043;&#1072;&#1085;&#1080;&#1077;&#1074;&#1072;\&#1060;&#1069;&#1069;\5135_&#1050;&#1059;&#1047;&#1053;&#1045;&#1062;&#1050;&#1048;&#1049;%20&#1058;&#1045;&#1061;&#1053;&#1054;&#1055;&#1040;&#1056;&#1050;_&#1055;&#1088;&#1086;&#1077;&#1082;&#1090;&#1099;%20&#1088;&#1072;&#1079;&#1074;&#1080;&#1090;&#1080;&#1103;\5135_&#1060;&#1080;&#1085;&#1052;&#1086;&#1076;&#1077;&#1083;&#1100;_07.04.2021_17.30_final.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Rftr800\&#1044;&#1055;\&#1061;&#1072;&#1085;&#1086;&#1074;&#1072;\&#1043;&#1088;(27.07.00)5&#106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rftr700\&#1044;&#1055;\&#1061;&#1072;&#1085;&#1086;&#1074;&#1072;\&#1043;&#1088;(27.07.00)5&#106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Rftr800\&#1044;&#1055;\&#1076;&#1077;&#1092;&#1083;2005\V3-1.20.10.04.2007.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ortachev\Analitzapiska\Documents%20and%20Settings\Nahimovskay\Local%20Settings\Temporary%20Internet%20Files\OLK35\&#1050;&#1086;&#1087;&#1080;&#1103;%20V2.200721&#1072;&#1087;&#1088;&#1077;&#1083;&#1103;&#1091;&#1090;&#1086;&#1095;&#1085;..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Rftr800\&#1044;&#1055;\&#1041;&#1072;&#1083;&#1072;&#1085;&#1089;\An(EsMon)\7.02.01\V&#1045;&#1052;_2001.5.0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rftr700\&#1044;&#1055;\&#1041;&#1072;&#1083;&#1072;&#1085;&#1089;\An(EsMon)\7.02.01\V&#1045;&#1052;_2001.5.0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Popovev\&#1073;&#1072;&#1079;&#1072;%20&#1076;&#1072;&#1085;&#1085;&#1099;&#1093;\&#1054;&#1090;&#1087;&#1088;&#1072;&#1074;&#1083;&#1077;&#1085;&#1086;\&#1086;&#1090;&#1087;&#1088;&#1072;&#1074;&#1083;&#1077;&#1085;&#1086;_14_03_2006\FIN\&#1044;&#1086;&#1093;&#1086;&#1076;&#1099;%20&#1073;&#1102;&#1076;&#1078;&#1077;&#1090;&#1085;&#1086;&#1081;%20&#1089;&#1080;&#1089;&#1090;&#1077;&#1084;&#1099;\&#1055;&#1088;&#1086;&#1075;&#1085;&#1086;&#1079;\&#1089;&#1074;&#1086;&#1076;%20&#1076;&#1086;&#1093;&#1086;&#1076;&#1086;&#1074;\2005-2007\&#1072;&#1074;&#1075;&#1091;&#1089;&#1090;%2004\OutPutReports\Media\TablesYearToYear.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192.168.1.51\Users\user-1\AppData\Local\Opera\Opera\temporary_downloads\&#1089;&#1084;&#1077;&#1090;&#1072;%20&#1079;&#1072;&#1090;&#1088;&#1072;&#1090;%20&#1085;&#1072;%20&#1055;&#1088;&#1086;&#1077;&#1082;&#1090;%20&#1074;&#1077;&#1088;&#1089;&#1080;&#1103;%208.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Rftr800\&#1044;&#1055;\SC_W\&#1055;&#1088;&#1086;&#1075;&#1085;&#1086;&#1079;\&#1055;&#1088;&#1086;&#1075;05_00(27.06).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rftr700\&#1044;&#1055;\SC_W\&#1055;&#1088;&#1086;&#1075;&#1085;&#1086;&#1079;\&#1055;&#1088;&#1086;&#1075;05_00(27.0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rftr700\&#1050;&#1086;&#1083;&#1083;&#1077;&#1075;&#1080;&#1072;&#1083;&#1100;&#1085;&#1099;&#1077;_&#1086;&#1088;&#1075;&#1072;&#1085;&#1099;\&#1069;&#1057;\&#1069;&#1057;111_20200206\_3827_&#1063;&#1077;&#1088;&#1085;&#1099;&#1096;&#1077;&#1074;\3827_&#1060;&#1080;&#1085;&#1052;&#1086;&#1076;&#1077;&#1083;&#1100;_27.12.2019_12.42.xlsm"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FS3\Users\olga.surkova\AppData\Local\Microsoft\Windows\Temporary%20Internet%20Files\Content.Outlook\TPU7UVGS\ID0853_finmodel_1q_2014_10.xlsm"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miko1\common\&#1052;&#1040;&#1056;&#1050;&#1045;&#1058;&#1048;&#1053;&#1043;&#1054;&#1042;&#1067;&#1045;%20&#1048;&#1057;&#1057;&#1051;&#1045;&#1044;&#1054;&#1042;&#1040;&#1053;&#1048;&#1071;\&#1055;&#1056;&#1054;&#1045;&#1050;&#1058;&#1067;%20&#1042;%20&#1056;&#1040;&#1041;&#1054;&#1058;&#1045;\&#1047;&#1072;&#1084;&#1086;&#1088;&#1086;&#1078;&#1077;&#1085;&#1085;&#1099;&#1077;%20&#1074;&#1090;&#1086;&#1088;&#1099;&#1077;%20&#1073;&#1083;&#1102;&#1076;&#1072;\31.07.06\finraschetu-&#1082;&#1072;&#1096;&#1088;&#1091;&#109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1061;&#1072;&#1085;&#1086;&#1074;&#1072;\&#1043;&#1088;(27.07.00)5&#106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ganieva/Desktop/&#1059;&#1090;&#1074;&#1077;&#1088;&#1078;&#1076;&#1077;&#1085;&#1085;&#1099;&#1077;%20&#1096;&#1072;&#1073;&#1083;&#1086;&#1085;&#1099;/&#1042;&#1086;&#1087;&#1088;&#1086;&#1089;&#1099;%20&#1060;&#1069;&#1069;/&#1042;&#1054;&#1055;&#1056;&#1054;&#1057;&#1067;%20&#1054;&#1041;&#1053;&#1054;&#1042;&#1051;&#1045;&#1053;&#1053;&#1067;&#1045;_&#1080;&#1097;&#1077;&#1085;&#1082;&#1086;_03.1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ортфель"/>
      <sheetName val="Проект"/>
      <sheetName val="Вспомогательные расчеты"/>
      <sheetName val="Отчет"/>
      <sheetName val="Options"/>
      <sheetName val="Language"/>
      <sheetName val="Допущения"/>
      <sheetName val="Управление"/>
      <sheetName val="компания"/>
      <sheetName val="Предпосылки"/>
      <sheetName val="Расчеты с контрагентами"/>
      <sheetName val="Макро"/>
      <sheetName val="Налоги"/>
    </sheetNames>
    <sheetDataSet>
      <sheetData sheetId="0"/>
      <sheetData sheetId="1">
        <row r="78">
          <cell r="B78">
            <v>2</v>
          </cell>
        </row>
      </sheetData>
      <sheetData sheetId="2"/>
      <sheetData sheetId="3"/>
      <sheetData sheetId="4">
        <row r="5">
          <cell r="B5" t="str">
            <v>6.1</v>
          </cell>
        </row>
        <row r="7">
          <cell r="B7" t="b">
            <v>0</v>
          </cell>
        </row>
        <row r="8">
          <cell r="B8" t="b">
            <v>0</v>
          </cell>
        </row>
        <row r="10">
          <cell r="B10" t="b">
            <v>1</v>
          </cell>
        </row>
        <row r="11">
          <cell r="B11" t="b">
            <v>1</v>
          </cell>
        </row>
        <row r="12">
          <cell r="B12">
            <v>0</v>
          </cell>
        </row>
      </sheetData>
      <sheetData sheetId="5">
        <row r="2">
          <cell r="A2">
            <v>1</v>
          </cell>
        </row>
      </sheetData>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I-food "/>
      <sheetName val=" ИПЦцепн."/>
      <sheetName val="пч-2010"/>
      <sheetName val="пч-2020(1-3)"/>
      <sheetName val="def04-07"/>
      <sheetName val="def08-20"/>
      <sheetName val="Мир _цены"/>
      <sheetName val="Тарэлектродо2011."/>
      <sheetName val="Тарифы газ-энергия 2020"/>
      <sheetName val="РасчМЭРТИЦП"/>
      <sheetName val="ИПЦ2002-2004"/>
      <sheetName val="199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I-food "/>
      <sheetName val=" ИПЦцепн."/>
      <sheetName val="пч-2010"/>
      <sheetName val="пч-2020(1-3)"/>
      <sheetName val="def04-07"/>
      <sheetName val="def08-20"/>
      <sheetName val="Мир _цены"/>
      <sheetName val="Тарэлектродо2011."/>
      <sheetName val="Тарифы газ-энергия 2020"/>
      <sheetName val="РасчМЭРТИЦП"/>
      <sheetName val="ИПЦ2002-2004"/>
      <sheetName val="199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od"/>
      <sheetName val="ИПЦ"/>
      <sheetName val="df08-12"/>
      <sheetName val="df13-16"/>
      <sheetName val="печ-1-0"/>
      <sheetName val="vec"/>
      <sheetName val="электро"/>
      <sheetName val="уголь-мазут"/>
      <sheetName val="Мир _цен"/>
      <sheetName val="ИЦПМЭР"/>
      <sheetName val="2030-ИПЦ"/>
      <sheetName val="df13-30 "/>
      <sheetName val="пч-2030"/>
      <sheetName val="df04-07"/>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od"/>
      <sheetName val="ИПЦ"/>
      <sheetName val="df08-12"/>
      <sheetName val="df13-16"/>
      <sheetName val="печ-1-0"/>
      <sheetName val="vec"/>
      <sheetName val="электро"/>
      <sheetName val="уголь-мазут"/>
      <sheetName val="Мир _цен"/>
      <sheetName val="ИЦПМЭР"/>
      <sheetName val="2030-ИПЦ"/>
      <sheetName val="df13-30 "/>
      <sheetName val="пч-2030"/>
      <sheetName val="df04-07"/>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РОГНОЗ_1"/>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РОГНОЗ_1"/>
      <sheetName val="Гр5(о)"/>
      <sheetName val="Environment"/>
      <sheetName val="ставки"/>
      <sheetName val="Т"/>
      <sheetName val="Ведомость"/>
      <sheetName val="system"/>
      <sheetName val="Лист1"/>
      <sheetName val="Лист3"/>
      <sheetName val="Летн. час"/>
      <sheetName val="РЕЕСТР_СИ"/>
      <sheetName val="СПРАВОЧНИК"/>
      <sheetName val="ЛК"/>
      <sheetName val="Шаблон1КЛ3"/>
      <sheetName val="Командиров план"/>
      <sheetName val="Летные план"/>
      <sheetName val="vec"/>
      <sheetName val="Анализ себестоимости  ТП лист1 "/>
      <sheetName val="sapactivexlhiddensheet"/>
      <sheetName val="Исход.инф."/>
      <sheetName val="МАТЕР.433,452"/>
      <sheetName val="Текущие цены"/>
      <sheetName val="рабочий"/>
      <sheetName val="окраска"/>
      <sheetName val="Ачинский НПЗ"/>
      <sheetName val="2002(v1)"/>
      <sheetName val="ЛОМ_УКР"/>
      <sheetName val="Чугун_Украина"/>
      <sheetName val="Допущения"/>
      <sheetName val="ИД"/>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Структура модели"/>
      <sheetName val="Компания"/>
      <sheetName val="Проект"/>
      <sheetName val="Сумм"/>
      <sheetName val="Анализ"/>
      <sheetName val="Отчет"/>
      <sheetName val="Опции"/>
      <sheetName val="Язык"/>
      <sheetName val="Ставка дисконтирования"/>
      <sheetName val="Анализ чувствительности"/>
      <sheetName val="Материальные затраты"/>
      <sheetName val="Выводы"/>
      <sheetName val="S-A~Assumptions(I)"/>
      <sheetName val="Предпосылки"/>
      <sheetName val="Расчеты с контрагентами"/>
      <sheetName val="Макро"/>
      <sheetName val="Налоги"/>
      <sheetName val="1999"/>
      <sheetName val="Чувствительность"/>
      <sheetName val="Assumtions"/>
      <sheetName val="Варианты"/>
    </sheetNames>
    <sheetDataSet>
      <sheetData sheetId="0">
        <row r="8">
          <cell r="D8">
            <v>26</v>
          </cell>
        </row>
      </sheetData>
      <sheetData sheetId="1">
        <row r="9">
          <cell r="E9">
            <v>2</v>
          </cell>
        </row>
      </sheetData>
      <sheetData sheetId="2">
        <row r="5">
          <cell r="B5" t="str">
            <v>5.05</v>
          </cell>
        </row>
        <row r="8">
          <cell r="D8">
            <v>26</v>
          </cell>
        </row>
        <row r="9">
          <cell r="D9">
            <v>2</v>
          </cell>
          <cell r="E9" t="str">
            <v>кв.</v>
          </cell>
        </row>
        <row r="10">
          <cell r="D10">
            <v>90</v>
          </cell>
        </row>
        <row r="11">
          <cell r="B11" t="str">
            <v>тыс. руб.</v>
          </cell>
          <cell r="D11">
            <v>5</v>
          </cell>
        </row>
        <row r="12">
          <cell r="B12" t="str">
            <v>$</v>
          </cell>
          <cell r="D12">
            <v>1</v>
          </cell>
        </row>
        <row r="17">
          <cell r="D17">
            <v>0</v>
          </cell>
        </row>
        <row r="18">
          <cell r="D18" t="b">
            <v>0</v>
          </cell>
        </row>
        <row r="19">
          <cell r="B19" t="str">
            <v>тыс. руб.</v>
          </cell>
          <cell r="D19">
            <v>1</v>
          </cell>
        </row>
        <row r="20">
          <cell r="D20" t="b">
            <v>1</v>
          </cell>
        </row>
        <row r="25">
          <cell r="F25">
            <v>2010</v>
          </cell>
        </row>
        <row r="26">
          <cell r="F26">
            <v>7</v>
          </cell>
        </row>
        <row r="86">
          <cell r="F86" t="str">
            <v>"0"</v>
          </cell>
          <cell r="G86" t="str">
            <v>3 кв. 2015</v>
          </cell>
          <cell r="H86" t="str">
            <v>4 кв. 2015</v>
          </cell>
          <cell r="I86" t="str">
            <v>1 кв. 2016</v>
          </cell>
          <cell r="J86" t="str">
            <v>2 кв. 2016</v>
          </cell>
          <cell r="K86" t="str">
            <v>3 кв. 2016</v>
          </cell>
          <cell r="L86" t="str">
            <v>4 кв. 2016</v>
          </cell>
          <cell r="M86" t="str">
            <v>1 кв. 2017</v>
          </cell>
          <cell r="N86" t="str">
            <v>2 кв. 2017</v>
          </cell>
          <cell r="O86" t="str">
            <v>3 кв. 2017</v>
          </cell>
          <cell r="P86" t="str">
            <v>4 кв. 2017</v>
          </cell>
          <cell r="Q86" t="str">
            <v>1 кв. 2018</v>
          </cell>
          <cell r="R86" t="str">
            <v>2 кв. 2018</v>
          </cell>
          <cell r="S86" t="str">
            <v>3 кв. 2018</v>
          </cell>
          <cell r="T86" t="str">
            <v>4 кв. 2018</v>
          </cell>
          <cell r="U86" t="str">
            <v>1 кв. 2019</v>
          </cell>
          <cell r="V86" t="str">
            <v>2 кв. 2019</v>
          </cell>
          <cell r="W86" t="str">
            <v>3 кв. 2019</v>
          </cell>
          <cell r="X86" t="str">
            <v>4 кв. 2019</v>
          </cell>
          <cell r="Y86" t="str">
            <v>1 кв. 2020</v>
          </cell>
          <cell r="Z86" t="str">
            <v>2 кв. 2020</v>
          </cell>
          <cell r="AA86" t="str">
            <v>3 кв. 2020</v>
          </cell>
          <cell r="AB86" t="str">
            <v>4 кв. 2020</v>
          </cell>
          <cell r="AC86" t="str">
            <v>1 кв. 2021</v>
          </cell>
          <cell r="AD86" t="str">
            <v>2 кв. 2021</v>
          </cell>
          <cell r="AE86" t="str">
            <v>3 кв. 2021</v>
          </cell>
          <cell r="AF86" t="str">
            <v>4 кв. 2021</v>
          </cell>
        </row>
        <row r="88">
          <cell r="F88">
            <v>2</v>
          </cell>
        </row>
        <row r="614">
          <cell r="B614">
            <v>45</v>
          </cell>
        </row>
        <row r="616">
          <cell r="B616">
            <v>70</v>
          </cell>
        </row>
        <row r="620">
          <cell r="B620">
            <v>10</v>
          </cell>
        </row>
        <row r="625">
          <cell r="B625">
            <v>0.8</v>
          </cell>
        </row>
        <row r="626">
          <cell r="B626">
            <v>0.2</v>
          </cell>
          <cell r="C626">
            <v>5</v>
          </cell>
        </row>
        <row r="637">
          <cell r="B637">
            <v>0.4</v>
          </cell>
          <cell r="C637">
            <v>30</v>
          </cell>
        </row>
        <row r="638">
          <cell r="B638">
            <v>0.5</v>
          </cell>
          <cell r="C638">
            <v>75</v>
          </cell>
        </row>
        <row r="755">
          <cell r="B755">
            <v>30</v>
          </cell>
        </row>
        <row r="756">
          <cell r="B756">
            <v>1</v>
          </cell>
        </row>
        <row r="757">
          <cell r="B757">
            <v>1</v>
          </cell>
        </row>
        <row r="811">
          <cell r="B811">
            <v>90</v>
          </cell>
        </row>
      </sheetData>
      <sheetData sheetId="3"/>
      <sheetData sheetId="4">
        <row r="9">
          <cell r="E9">
            <v>2</v>
          </cell>
        </row>
      </sheetData>
      <sheetData sheetId="5"/>
      <sheetData sheetId="6">
        <row r="5">
          <cell r="B5" t="str">
            <v>5.05</v>
          </cell>
        </row>
        <row r="10">
          <cell r="B10" t="b">
            <v>1</v>
          </cell>
        </row>
      </sheetData>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Отгрузка"/>
      <sheetName val="Потребность (2)"/>
      <sheetName val="Потребность"/>
      <sheetName val="Трудоемкость по циклу"/>
      <sheetName val="Списки"/>
      <sheetName val="Параметры"/>
      <sheetName val="Options"/>
      <sheetName val="Результаты"/>
      <sheetName val="Проект"/>
      <sheetName val="Калькулятор"/>
      <sheetName val="1.1"/>
      <sheetName val="7.6"/>
      <sheetName val="7.2"/>
      <sheetName val="Исходные данные"/>
      <sheetName val="Графики_розн"/>
      <sheetName val="Чек-лист"/>
      <sheetName val="1.5"/>
      <sheetName val="5.1.2"/>
      <sheetName val="4.7.1"/>
      <sheetName val="2.5"/>
      <sheetName val="2.1"/>
      <sheetName val="0.3"/>
      <sheetName val="4.6"/>
      <sheetName val="Предварительная Оферта"/>
      <sheetName val="5.3"/>
      <sheetName val="Export_map"/>
      <sheetName val="2.4"/>
      <sheetName val="S-A~Assumptions(I)"/>
      <sheetName val="1999"/>
    </sheetNames>
    <sheetDataSet>
      <sheetData sheetId="0">
        <row r="2">
          <cell r="A2" t="str">
            <v>Все цеха</v>
          </cell>
        </row>
      </sheetData>
      <sheetData sheetId="1"/>
      <sheetData sheetId="2">
        <row r="13">
          <cell r="E13">
            <v>42005</v>
          </cell>
        </row>
      </sheetData>
      <sheetData sheetId="3">
        <row r="3">
          <cell r="E3">
            <v>23647.115000000002</v>
          </cell>
        </row>
      </sheetData>
      <sheetData sheetId="4">
        <row r="2">
          <cell r="A2" t="str">
            <v>Все цеха</v>
          </cell>
        </row>
        <row r="3">
          <cell r="A3" t="str">
            <v>Только мех.цеха</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
      <sheetName val="out"/>
      <sheetName val="Export_map"/>
      <sheetName val="Экспорт_1"/>
      <sheetName val="Экспорт_2"/>
      <sheetName val="Экспорт_3"/>
      <sheetName val="Экспорт_4"/>
      <sheetName val="Экспорт_5"/>
      <sheetName val="Экспорт_6"/>
      <sheetName val="Экспорт_7"/>
      <sheetName val="Экспорт_8"/>
      <sheetName val="Экспорт_9"/>
      <sheetName val="Экспорт_10"/>
      <sheetName val="Экспорт_11"/>
      <sheetName val="Экспорт_12"/>
      <sheetName val="Экспорт_13"/>
      <sheetName val="Экспорт_14"/>
      <sheetName val="Экспорт_15"/>
      <sheetName val="Экспорт_16"/>
      <sheetName val="Экспорт_17"/>
      <sheetName val="Экспорт_18"/>
      <sheetName val="Экспорт_19"/>
      <sheetName val="Экспорт_20"/>
      <sheetName val="Exp_ET"/>
      <sheetName val="Developer Mode"/>
      <sheetName val="ПанельВхода"/>
      <sheetName val="Замена_ЛП"/>
      <sheetName val="Запрос на верификацию клиента"/>
      <sheetName val="Тех.лист верификатора"/>
      <sheetName val="Предварительная Оферта"/>
      <sheetName val="ВД_КП_КИ"/>
      <sheetName val="КП_КМ"/>
      <sheetName val="КП_КА"/>
      <sheetName val="КП_А"/>
      <sheetName val="0.3"/>
      <sheetName val="Калькулятор"/>
      <sheetName val="3.1"/>
      <sheetName val="1.1"/>
      <sheetName val="1.2"/>
      <sheetName val="1.3"/>
      <sheetName val="1.4"/>
      <sheetName val="1.5"/>
      <sheetName val="2.1"/>
      <sheetName val="2.2"/>
      <sheetName val="2.4"/>
      <sheetName val="2.5"/>
      <sheetName val="2.6"/>
      <sheetName val="4.4"/>
      <sheetName val="4.5"/>
      <sheetName val="4.6"/>
      <sheetName val="4.7"/>
      <sheetName val="4.7.1"/>
      <sheetName val="4.7.2"/>
      <sheetName val="5.1.2"/>
      <sheetName val="5.1.3"/>
      <sheetName val="5.3"/>
      <sheetName val="5.4"/>
      <sheetName val="5.5"/>
      <sheetName val="7.2"/>
      <sheetName val="7.4"/>
      <sheetName val="7.5"/>
      <sheetName val="7.6"/>
      <sheetName val="Чек-лист"/>
      <sheetName val="7.7"/>
      <sheetName val="Исходные данные"/>
      <sheetName val="Расчеты_розн"/>
      <sheetName val="Графики_розн"/>
      <sheetName val="E_Leasing"/>
      <sheetName val="Заемщик_ЮЛ"/>
      <sheetName val="Поставщик_ИП"/>
      <sheetName val="Поставщик_ЮЛ_Конв_Корп"/>
      <sheetName val="Поручитель"/>
      <sheetName val="Управление"/>
      <sheetName val="Options"/>
      <sheetName val="Проект"/>
      <sheetName val="Language"/>
    </sheetNames>
    <sheetDataSet>
      <sheetData sheetId="0" refreshError="1"/>
      <sheetData sheetId="1" refreshError="1"/>
      <sheetData sheetId="2" refreshError="1">
        <row r="43">
          <cell r="B43" t="str">
            <v>Экспорт_1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26">
          <cell r="L26">
            <v>1</v>
          </cell>
        </row>
        <row r="54">
          <cell r="L54" t="b">
            <v>1</v>
          </cell>
        </row>
      </sheetData>
      <sheetData sheetId="30" refreshError="1"/>
      <sheetData sheetId="31" refreshError="1"/>
      <sheetData sheetId="32" refreshError="1"/>
      <sheetData sheetId="33" refreshError="1"/>
      <sheetData sheetId="34" refreshError="1"/>
      <sheetData sheetId="35" refreshError="1">
        <row r="7">
          <cell r="F7" t="str">
            <v>Новая сделка</v>
          </cell>
        </row>
        <row r="13">
          <cell r="F13">
            <v>43227</v>
          </cell>
        </row>
        <row r="16">
          <cell r="BM16" t="str">
            <v>Сделка 0:   ,  ед.</v>
          </cell>
        </row>
        <row r="17">
          <cell r="BM17" t="str">
            <v xml:space="preserve">Сделка 0:  , аванс 0%, </v>
          </cell>
        </row>
        <row r="18">
          <cell r="BM18" t="e">
            <v>#N/A</v>
          </cell>
        </row>
        <row r="60">
          <cell r="F60">
            <v>0</v>
          </cell>
        </row>
        <row r="82">
          <cell r="F82">
            <v>0</v>
          </cell>
        </row>
        <row r="107">
          <cell r="F107">
            <v>0</v>
          </cell>
        </row>
        <row r="108">
          <cell r="F108">
            <v>0</v>
          </cell>
        </row>
        <row r="124">
          <cell r="F124" t="str">
            <v/>
          </cell>
          <cell r="L124" t="b">
            <v>1</v>
          </cell>
        </row>
        <row r="293">
          <cell r="B293" t="str">
            <v>Нет</v>
          </cell>
          <cell r="I293" t="str">
            <v>Conveyer</v>
          </cell>
          <cell r="T293" t="str">
            <v>ЛОЖЬ</v>
          </cell>
        </row>
        <row r="294">
          <cell r="T294" t="str">
            <v>ЛОЖЬ</v>
          </cell>
          <cell r="CE294" t="str">
            <v>C-RU.MT39.A.02401</v>
          </cell>
          <cell r="CF294">
            <v>250000</v>
          </cell>
          <cell r="CG294">
            <v>288000</v>
          </cell>
        </row>
        <row r="295">
          <cell r="I295">
            <v>0</v>
          </cell>
          <cell r="CE295" t="str">
            <v>EAЭC N RU Д-RU.MБ32.B.03970</v>
          </cell>
          <cell r="CF295">
            <v>250000</v>
          </cell>
          <cell r="CG295">
            <v>288000</v>
          </cell>
        </row>
        <row r="296">
          <cell r="CE296" t="str">
            <v>EAЭC RU Д-RU.MT22.B.03117</v>
          </cell>
          <cell r="CF296">
            <v>3800000</v>
          </cell>
          <cell r="CG296">
            <v>4370000</v>
          </cell>
        </row>
        <row r="297">
          <cell r="CE297" t="str">
            <v>EAЭC RU Д-RU.MT22.B.03118</v>
          </cell>
          <cell r="CF297">
            <v>3800000</v>
          </cell>
          <cell r="CG297">
            <v>4370000</v>
          </cell>
        </row>
        <row r="298">
          <cell r="B298">
            <v>1</v>
          </cell>
          <cell r="CE298" t="str">
            <v>EAЭC RU Д-RU.MT22.B.03119</v>
          </cell>
          <cell r="CF298">
            <v>3800000</v>
          </cell>
          <cell r="CG298">
            <v>4370000</v>
          </cell>
        </row>
        <row r="299">
          <cell r="CE299" t="str">
            <v>EAЭC RU Д-RU.MT22.B.03142</v>
          </cell>
          <cell r="CF299">
            <v>2400000</v>
          </cell>
          <cell r="CG299">
            <v>2760000</v>
          </cell>
        </row>
        <row r="300">
          <cell r="CE300" t="str">
            <v>EAЭC RU Д-RU.MT22.B.03143</v>
          </cell>
          <cell r="CF300">
            <v>2400000</v>
          </cell>
          <cell r="CG300">
            <v>2760000</v>
          </cell>
        </row>
        <row r="301">
          <cell r="CE301" t="str">
            <v>E-RU.MP02.00026.P1</v>
          </cell>
          <cell r="CF301">
            <v>250000</v>
          </cell>
          <cell r="CG301">
            <v>288000</v>
          </cell>
        </row>
        <row r="302">
          <cell r="CE302" t="str">
            <v>E-RU.MP03.A.00103.P1</v>
          </cell>
          <cell r="CF302">
            <v>880000</v>
          </cell>
          <cell r="CG302">
            <v>1010000</v>
          </cell>
        </row>
        <row r="303">
          <cell r="CE303" t="str">
            <v>E-RU.MP03.A.00119.P1</v>
          </cell>
          <cell r="CF303">
            <v>880000</v>
          </cell>
          <cell r="CG303">
            <v>1010000</v>
          </cell>
        </row>
        <row r="304">
          <cell r="CE304" t="str">
            <v>E-RU.MP03.A.00227.P1</v>
          </cell>
          <cell r="CF304">
            <v>880000</v>
          </cell>
          <cell r="CG304">
            <v>1010000</v>
          </cell>
        </row>
        <row r="305">
          <cell r="CE305" t="str">
            <v>E-RU.MP03.A.00479</v>
          </cell>
          <cell r="CF305">
            <v>880000</v>
          </cell>
          <cell r="CG305">
            <v>1010000</v>
          </cell>
        </row>
        <row r="306">
          <cell r="CE306" t="str">
            <v>E-RU.MP03.A.00520</v>
          </cell>
          <cell r="CF306">
            <v>880000</v>
          </cell>
          <cell r="CG306">
            <v>1010000</v>
          </cell>
        </row>
        <row r="307">
          <cell r="CE307" t="str">
            <v>E-RU.MP03.A.00521</v>
          </cell>
          <cell r="CF307">
            <v>880000</v>
          </cell>
          <cell r="CG307">
            <v>1010000</v>
          </cell>
        </row>
        <row r="308">
          <cell r="CE308" t="str">
            <v>E-RU.MP03.A.00534.P1</v>
          </cell>
          <cell r="CF308">
            <v>880000</v>
          </cell>
          <cell r="CG308">
            <v>1010000</v>
          </cell>
        </row>
        <row r="309">
          <cell r="CE309" t="str">
            <v>E-RU.MP03.A.00609</v>
          </cell>
          <cell r="CF309">
            <v>880000</v>
          </cell>
          <cell r="CG309">
            <v>1010000</v>
          </cell>
        </row>
        <row r="310">
          <cell r="CE310" t="str">
            <v>E-RU.MP03.A.00704.P1</v>
          </cell>
          <cell r="CF310">
            <v>880000</v>
          </cell>
          <cell r="CG310">
            <v>1010000</v>
          </cell>
        </row>
        <row r="311">
          <cell r="CE311" t="str">
            <v>E-RU.MP03.A.00719</v>
          </cell>
          <cell r="CF311">
            <v>880000</v>
          </cell>
          <cell r="CG311">
            <v>1010000</v>
          </cell>
        </row>
        <row r="312">
          <cell r="CE312" t="str">
            <v>E-RU.MP03.A.00809</v>
          </cell>
          <cell r="CF312">
            <v>880000</v>
          </cell>
          <cell r="CG312">
            <v>1010000</v>
          </cell>
        </row>
        <row r="313">
          <cell r="CE313" t="str">
            <v>E-RU.MP03.A.00817</v>
          </cell>
          <cell r="CF313">
            <v>880000</v>
          </cell>
          <cell r="CG313">
            <v>1010000</v>
          </cell>
        </row>
        <row r="314">
          <cell r="CE314" t="str">
            <v>E-RU.MP03.A.00843</v>
          </cell>
          <cell r="CF314">
            <v>880000</v>
          </cell>
          <cell r="CG314">
            <v>1010000</v>
          </cell>
        </row>
        <row r="315">
          <cell r="C315">
            <v>0</v>
          </cell>
          <cell r="CE315" t="str">
            <v>E-RU.MT21.A.00040</v>
          </cell>
          <cell r="CF315">
            <v>500000</v>
          </cell>
          <cell r="CG315">
            <v>575000</v>
          </cell>
        </row>
        <row r="316">
          <cell r="CE316" t="str">
            <v>E-RU.MT21.A.00054</v>
          </cell>
          <cell r="CF316">
            <v>450000</v>
          </cell>
          <cell r="CG316">
            <v>518000</v>
          </cell>
        </row>
        <row r="317">
          <cell r="V317" t="str">
            <v>Январь</v>
          </cell>
          <cell r="CE317" t="str">
            <v>E-RU.MT21.A.00055</v>
          </cell>
          <cell r="CF317">
            <v>250000</v>
          </cell>
          <cell r="CG317">
            <v>288000</v>
          </cell>
        </row>
        <row r="318">
          <cell r="V318" t="str">
            <v>Февраль</v>
          </cell>
          <cell r="CE318" t="str">
            <v>E-RU.MT21.A.00063</v>
          </cell>
          <cell r="CF318">
            <v>250000</v>
          </cell>
          <cell r="CG318">
            <v>288000</v>
          </cell>
        </row>
        <row r="319">
          <cell r="V319" t="str">
            <v>Март</v>
          </cell>
          <cell r="CE319" t="str">
            <v>E-RU.MT21.A.00067</v>
          </cell>
          <cell r="CF319">
            <v>500000</v>
          </cell>
          <cell r="CG319">
            <v>575000</v>
          </cell>
        </row>
        <row r="320">
          <cell r="V320" t="str">
            <v>Апрель</v>
          </cell>
          <cell r="CE320" t="str">
            <v>E-RU.MT21.A.00089</v>
          </cell>
          <cell r="CF320">
            <v>250000</v>
          </cell>
          <cell r="CG320">
            <v>288000</v>
          </cell>
        </row>
        <row r="321">
          <cell r="V321" t="str">
            <v>Май</v>
          </cell>
          <cell r="CE321" t="str">
            <v>E-RU.MT21.A.00146.P1</v>
          </cell>
          <cell r="CF321">
            <v>250000</v>
          </cell>
          <cell r="CG321">
            <v>288000</v>
          </cell>
        </row>
        <row r="322">
          <cell r="V322" t="str">
            <v>Июнь</v>
          </cell>
          <cell r="CE322" t="str">
            <v>E-RU.MT21.A.00154</v>
          </cell>
          <cell r="CF322">
            <v>250000</v>
          </cell>
          <cell r="CG322">
            <v>288000</v>
          </cell>
        </row>
        <row r="323">
          <cell r="V323" t="str">
            <v>Июль</v>
          </cell>
          <cell r="CE323" t="str">
            <v>E-RU.MT21.A.00251</v>
          </cell>
          <cell r="CF323">
            <v>250000</v>
          </cell>
          <cell r="CG323">
            <v>288000</v>
          </cell>
        </row>
        <row r="324">
          <cell r="V324" t="str">
            <v>Август</v>
          </cell>
          <cell r="CE324" t="str">
            <v>E-RU.MT21.A.00253</v>
          </cell>
          <cell r="CF324">
            <v>250000</v>
          </cell>
          <cell r="CG324">
            <v>288000</v>
          </cell>
        </row>
        <row r="325">
          <cell r="V325" t="str">
            <v>Сентябрь</v>
          </cell>
          <cell r="CE325" t="str">
            <v>E-RU.MT21.A.00268</v>
          </cell>
          <cell r="CF325">
            <v>250000</v>
          </cell>
          <cell r="CG325">
            <v>288000</v>
          </cell>
        </row>
        <row r="326">
          <cell r="M326">
            <v>1</v>
          </cell>
          <cell r="N326">
            <v>0</v>
          </cell>
          <cell r="O326">
            <v>0</v>
          </cell>
          <cell r="P326">
            <v>0</v>
          </cell>
          <cell r="Q326">
            <v>0</v>
          </cell>
          <cell r="V326" t="str">
            <v>Октябрь</v>
          </cell>
          <cell r="CE326" t="str">
            <v>E-RU.MT21.A.00277</v>
          </cell>
          <cell r="CF326">
            <v>250000</v>
          </cell>
          <cell r="CG326">
            <v>288000</v>
          </cell>
        </row>
        <row r="327">
          <cell r="M327" t="str">
            <v/>
          </cell>
          <cell r="N327">
            <v>0</v>
          </cell>
          <cell r="O327">
            <v>0</v>
          </cell>
          <cell r="P327">
            <v>0</v>
          </cell>
          <cell r="Q327">
            <v>0</v>
          </cell>
          <cell r="V327" t="str">
            <v>Ноябрь</v>
          </cell>
          <cell r="CE327" t="str">
            <v>E-RU.MT21.A.00282</v>
          </cell>
          <cell r="CF327">
            <v>450000</v>
          </cell>
          <cell r="CG327">
            <v>518000</v>
          </cell>
        </row>
        <row r="328">
          <cell r="M328" t="str">
            <v/>
          </cell>
          <cell r="N328">
            <v>0</v>
          </cell>
          <cell r="O328">
            <v>0</v>
          </cell>
          <cell r="P328">
            <v>0</v>
          </cell>
          <cell r="Q328">
            <v>0</v>
          </cell>
          <cell r="V328" t="str">
            <v>Декабрь</v>
          </cell>
          <cell r="CE328" t="str">
            <v>E-RU.MT21.A.00287</v>
          </cell>
          <cell r="CF328">
            <v>250000</v>
          </cell>
          <cell r="CG328">
            <v>288000</v>
          </cell>
        </row>
        <row r="329">
          <cell r="M329" t="str">
            <v/>
          </cell>
          <cell r="N329">
            <v>0</v>
          </cell>
          <cell r="O329">
            <v>0</v>
          </cell>
          <cell r="P329">
            <v>0</v>
          </cell>
          <cell r="Q329">
            <v>0</v>
          </cell>
          <cell r="CE329" t="str">
            <v>E-RU.MT21.A.00292</v>
          </cell>
          <cell r="CF329">
            <v>250000</v>
          </cell>
          <cell r="CG329">
            <v>288000</v>
          </cell>
        </row>
        <row r="330">
          <cell r="M330" t="str">
            <v/>
          </cell>
          <cell r="N330">
            <v>0</v>
          </cell>
          <cell r="O330">
            <v>0</v>
          </cell>
          <cell r="P330">
            <v>0</v>
          </cell>
          <cell r="Q330">
            <v>0</v>
          </cell>
          <cell r="CE330" t="str">
            <v>E-RU.MT21.A.00305</v>
          </cell>
          <cell r="CF330">
            <v>880000</v>
          </cell>
          <cell r="CG330">
            <v>1010000</v>
          </cell>
        </row>
        <row r="331">
          <cell r="CE331" t="str">
            <v>E-RU.MT21.A.00319</v>
          </cell>
          <cell r="CF331">
            <v>250000</v>
          </cell>
          <cell r="CG331">
            <v>288000</v>
          </cell>
        </row>
        <row r="332">
          <cell r="CE332" t="str">
            <v>E-RU.MT21.A.00342</v>
          </cell>
          <cell r="CF332">
            <v>250000</v>
          </cell>
          <cell r="CG332">
            <v>288000</v>
          </cell>
        </row>
        <row r="333">
          <cell r="C333">
            <v>0</v>
          </cell>
          <cell r="CE333" t="str">
            <v>E-RU.MT21.A.00360</v>
          </cell>
          <cell r="CF333">
            <v>250000</v>
          </cell>
          <cell r="CG333">
            <v>288000</v>
          </cell>
        </row>
        <row r="334">
          <cell r="C334" t="str">
            <v/>
          </cell>
          <cell r="F334">
            <v>1</v>
          </cell>
          <cell r="L334" t="str">
            <v>Начало списка</v>
          </cell>
          <cell r="CE334" t="str">
            <v>E-RU.MT21.A.00380</v>
          </cell>
          <cell r="CF334">
            <v>450000</v>
          </cell>
          <cell r="CG334">
            <v>518000</v>
          </cell>
        </row>
        <row r="335">
          <cell r="C335" t="str">
            <v/>
          </cell>
          <cell r="CE335" t="str">
            <v>E-RU.MT21.A.00390</v>
          </cell>
          <cell r="CF335">
            <v>250000</v>
          </cell>
          <cell r="CG335">
            <v>288000</v>
          </cell>
        </row>
        <row r="336">
          <cell r="C336" t="b">
            <v>1</v>
          </cell>
          <cell r="CE336" t="str">
            <v>E-RU.MT21.A.00417</v>
          </cell>
          <cell r="CF336">
            <v>450000</v>
          </cell>
          <cell r="CG336">
            <v>518000</v>
          </cell>
        </row>
        <row r="337">
          <cell r="C337" t="str">
            <v/>
          </cell>
          <cell r="E337" t="b">
            <v>0</v>
          </cell>
          <cell r="CE337" t="str">
            <v>E-RU.MT21.A.00418</v>
          </cell>
          <cell r="CF337">
            <v>450000</v>
          </cell>
          <cell r="CG337">
            <v>518000</v>
          </cell>
        </row>
        <row r="338">
          <cell r="E338" t="b">
            <v>0</v>
          </cell>
          <cell r="CE338" t="str">
            <v>E-RU.MT21.A.00440</v>
          </cell>
          <cell r="CF338">
            <v>500000</v>
          </cell>
          <cell r="CG338">
            <v>575000</v>
          </cell>
        </row>
        <row r="339">
          <cell r="C339">
            <v>0</v>
          </cell>
          <cell r="CE339" t="str">
            <v>E-RU.MT21.A.00449</v>
          </cell>
          <cell r="CF339">
            <v>250000</v>
          </cell>
          <cell r="CG339">
            <v>288000</v>
          </cell>
        </row>
        <row r="340">
          <cell r="CE340" t="str">
            <v>E-RU.MT21.A.00450</v>
          </cell>
          <cell r="CF340">
            <v>250000</v>
          </cell>
          <cell r="CG340">
            <v>288000</v>
          </cell>
        </row>
        <row r="341">
          <cell r="CE341" t="str">
            <v>E-RU.MT22.00348</v>
          </cell>
          <cell r="CF341">
            <v>880000</v>
          </cell>
          <cell r="CG341">
            <v>1010000</v>
          </cell>
        </row>
        <row r="342">
          <cell r="CE342" t="str">
            <v>E-RU.MT22.00466</v>
          </cell>
          <cell r="CF342">
            <v>450000</v>
          </cell>
          <cell r="CG342">
            <v>518000</v>
          </cell>
        </row>
        <row r="343">
          <cell r="CE343" t="str">
            <v>E-RU.MT22.00628</v>
          </cell>
          <cell r="CF343">
            <v>450000</v>
          </cell>
          <cell r="CG343">
            <v>518000</v>
          </cell>
        </row>
        <row r="344">
          <cell r="CE344" t="str">
            <v>E-RU.MT22.A.00023.P1</v>
          </cell>
          <cell r="CF344">
            <v>450000</v>
          </cell>
          <cell r="CG344">
            <v>518000</v>
          </cell>
        </row>
        <row r="345">
          <cell r="C345">
            <v>0</v>
          </cell>
          <cell r="CE345" t="str">
            <v>E-RU.MT22.A.00032</v>
          </cell>
          <cell r="CF345">
            <v>500000</v>
          </cell>
          <cell r="CG345">
            <v>575000</v>
          </cell>
        </row>
        <row r="346">
          <cell r="CE346" t="str">
            <v>E-RU.MT22.A.00241.P1И1</v>
          </cell>
          <cell r="CF346">
            <v>880000</v>
          </cell>
          <cell r="CG346">
            <v>1010000</v>
          </cell>
        </row>
        <row r="347">
          <cell r="CE347" t="str">
            <v>E-RU.MT22.A.00242.P1</v>
          </cell>
          <cell r="CF347">
            <v>880000</v>
          </cell>
          <cell r="CG347">
            <v>1010000</v>
          </cell>
        </row>
        <row r="348">
          <cell r="CE348" t="str">
            <v>E-RU.MT22.A.00258</v>
          </cell>
          <cell r="CF348">
            <v>500000</v>
          </cell>
          <cell r="CG348">
            <v>575000</v>
          </cell>
        </row>
        <row r="349">
          <cell r="L349">
            <v>7</v>
          </cell>
          <cell r="N349">
            <v>0</v>
          </cell>
          <cell r="CE349" t="str">
            <v>E-RU.MT22.A.00295</v>
          </cell>
          <cell r="CF349">
            <v>450000</v>
          </cell>
          <cell r="CG349">
            <v>518000</v>
          </cell>
        </row>
        <row r="350">
          <cell r="L350">
            <v>0</v>
          </cell>
          <cell r="N350">
            <v>0</v>
          </cell>
          <cell r="CE350" t="str">
            <v>E-RU.MT22.A.00419</v>
          </cell>
          <cell r="CF350">
            <v>880000</v>
          </cell>
          <cell r="CG350">
            <v>1010000</v>
          </cell>
        </row>
        <row r="351">
          <cell r="L351">
            <v>0</v>
          </cell>
          <cell r="N351">
            <v>0</v>
          </cell>
          <cell r="CE351" t="str">
            <v>E-RU.MT22.A.00481</v>
          </cell>
          <cell r="CF351">
            <v>880000</v>
          </cell>
          <cell r="CG351">
            <v>1010000</v>
          </cell>
        </row>
        <row r="352">
          <cell r="C352" t="e">
            <v>#N/A</v>
          </cell>
          <cell r="L352">
            <v>0</v>
          </cell>
          <cell r="N352">
            <v>0</v>
          </cell>
          <cell r="CE352" t="str">
            <v>E-RU.MT22.A.00481.P1</v>
          </cell>
          <cell r="CF352">
            <v>880000</v>
          </cell>
          <cell r="CG352">
            <v>1010000</v>
          </cell>
        </row>
        <row r="353">
          <cell r="C353">
            <v>0</v>
          </cell>
          <cell r="CE353" t="str">
            <v>E-RU.MT22.A.00500</v>
          </cell>
          <cell r="CF353">
            <v>450000</v>
          </cell>
          <cell r="CG353">
            <v>518000</v>
          </cell>
        </row>
        <row r="354">
          <cell r="CE354" t="str">
            <v>E-RU.MT22.A.00522.И1</v>
          </cell>
          <cell r="CF354">
            <v>880000</v>
          </cell>
          <cell r="CG354">
            <v>1010000</v>
          </cell>
        </row>
        <row r="355">
          <cell r="CE355" t="str">
            <v>E-RU.MT22.A.00533</v>
          </cell>
          <cell r="CF355">
            <v>880000</v>
          </cell>
          <cell r="CG355">
            <v>1010000</v>
          </cell>
        </row>
        <row r="356">
          <cell r="CE356" t="str">
            <v>E-RU.MT22.A.00641</v>
          </cell>
          <cell r="CF356">
            <v>880000</v>
          </cell>
          <cell r="CG356">
            <v>1010000</v>
          </cell>
        </row>
        <row r="357">
          <cell r="C357">
            <v>-443561.29451546562</v>
          </cell>
          <cell r="CE357" t="str">
            <v>E-RU.MT22.A.00728.P1</v>
          </cell>
          <cell r="CF357">
            <v>450000</v>
          </cell>
          <cell r="CG357">
            <v>518000</v>
          </cell>
        </row>
        <row r="358">
          <cell r="C358" t="b">
            <v>0</v>
          </cell>
          <cell r="CE358" t="str">
            <v>E-RU.MT22.A.00790</v>
          </cell>
          <cell r="CF358">
            <v>450000</v>
          </cell>
          <cell r="CG358">
            <v>518000</v>
          </cell>
        </row>
        <row r="359">
          <cell r="C359" t="b">
            <v>0</v>
          </cell>
          <cell r="E359" t="b">
            <v>0</v>
          </cell>
          <cell r="CE359" t="str">
            <v>E-RU.MT22.A.00820</v>
          </cell>
          <cell r="CF359">
            <v>880000</v>
          </cell>
          <cell r="CG359">
            <v>1010000</v>
          </cell>
        </row>
        <row r="360">
          <cell r="CE360" t="str">
            <v>E-RU.MT22.A.00831</v>
          </cell>
          <cell r="CF360">
            <v>880000</v>
          </cell>
          <cell r="CG360">
            <v>1010000</v>
          </cell>
        </row>
        <row r="361">
          <cell r="CE361" t="str">
            <v>E-RU.MT22.A.00836</v>
          </cell>
          <cell r="CF361">
            <v>880000</v>
          </cell>
          <cell r="CG361">
            <v>1010000</v>
          </cell>
        </row>
        <row r="362">
          <cell r="CE362" t="str">
            <v>E-RU.MT39.00084</v>
          </cell>
          <cell r="CF362">
            <v>250000</v>
          </cell>
          <cell r="CG362">
            <v>288000</v>
          </cell>
        </row>
        <row r="363">
          <cell r="CE363" t="str">
            <v>E-RU.MT39.00133.P1</v>
          </cell>
          <cell r="CF363">
            <v>250000</v>
          </cell>
          <cell r="CG363">
            <v>288000</v>
          </cell>
        </row>
        <row r="364">
          <cell r="CE364" t="str">
            <v>E-RU.MT39.00245</v>
          </cell>
          <cell r="CF364">
            <v>250000</v>
          </cell>
          <cell r="CG364">
            <v>288000</v>
          </cell>
        </row>
        <row r="365">
          <cell r="CE365" t="str">
            <v>E-RU.MT39.00249</v>
          </cell>
          <cell r="CF365">
            <v>880000</v>
          </cell>
          <cell r="CG365">
            <v>1010000</v>
          </cell>
        </row>
        <row r="366">
          <cell r="CE366" t="str">
            <v>E-RU.MT39.00250</v>
          </cell>
          <cell r="CF366">
            <v>880000</v>
          </cell>
          <cell r="CG366">
            <v>1010000</v>
          </cell>
        </row>
        <row r="367">
          <cell r="CE367" t="str">
            <v>E-RU.MT39.00265</v>
          </cell>
          <cell r="CF367">
            <v>450000</v>
          </cell>
          <cell r="CG367">
            <v>518000</v>
          </cell>
        </row>
        <row r="368">
          <cell r="CE368" t="str">
            <v>E-RU.MT39.00307</v>
          </cell>
          <cell r="CF368">
            <v>450000</v>
          </cell>
          <cell r="CG368">
            <v>518000</v>
          </cell>
        </row>
        <row r="369">
          <cell r="CE369" t="str">
            <v>E-RU.MT39.00326</v>
          </cell>
          <cell r="CF369">
            <v>250000</v>
          </cell>
          <cell r="CG369">
            <v>288000</v>
          </cell>
        </row>
        <row r="370">
          <cell r="CE370" t="str">
            <v>E-RU.MT39.A.00022.P1</v>
          </cell>
          <cell r="CF370">
            <v>250000</v>
          </cell>
          <cell r="CG370">
            <v>288000</v>
          </cell>
        </row>
        <row r="371">
          <cell r="CE371" t="str">
            <v>E-RU.MT39.A.00051.P2</v>
          </cell>
          <cell r="CF371">
            <v>250000</v>
          </cell>
          <cell r="CG371">
            <v>288000</v>
          </cell>
        </row>
        <row r="372">
          <cell r="CE372" t="str">
            <v>E-RU.MT39.A.00127.P1</v>
          </cell>
          <cell r="CF372">
            <v>880000</v>
          </cell>
          <cell r="CG372">
            <v>1010000</v>
          </cell>
        </row>
        <row r="373">
          <cell r="CE373" t="str">
            <v>E-RU.MT39.A.00129</v>
          </cell>
          <cell r="CF373">
            <v>250000</v>
          </cell>
          <cell r="CG373">
            <v>288000</v>
          </cell>
        </row>
        <row r="374">
          <cell r="CE374" t="str">
            <v>E-RU.MT39.A.00232</v>
          </cell>
          <cell r="CF374">
            <v>250000</v>
          </cell>
          <cell r="CG374">
            <v>288000</v>
          </cell>
        </row>
        <row r="375">
          <cell r="CE375" t="str">
            <v>E-RU.MT39.A.00247</v>
          </cell>
          <cell r="CF375">
            <v>880000</v>
          </cell>
          <cell r="CG375">
            <v>1010000</v>
          </cell>
        </row>
        <row r="376">
          <cell r="CE376" t="str">
            <v>E-RU.MT39.A.00250</v>
          </cell>
          <cell r="CF376">
            <v>250000</v>
          </cell>
          <cell r="CG376">
            <v>288000</v>
          </cell>
        </row>
        <row r="377">
          <cell r="CE377" t="str">
            <v>E-RU.MT39.A.00257</v>
          </cell>
          <cell r="CF377">
            <v>880000</v>
          </cell>
          <cell r="CG377">
            <v>1010000</v>
          </cell>
        </row>
        <row r="378">
          <cell r="CE378" t="str">
            <v>E-RU.MT39.A.00418</v>
          </cell>
          <cell r="CF378">
            <v>250000</v>
          </cell>
          <cell r="CG378">
            <v>288000</v>
          </cell>
        </row>
        <row r="379">
          <cell r="CE379" t="str">
            <v>E-RU.MT39.A.00434</v>
          </cell>
          <cell r="CF379">
            <v>880000</v>
          </cell>
          <cell r="CG379">
            <v>1010000</v>
          </cell>
        </row>
        <row r="380">
          <cell r="CE380" t="str">
            <v>E-RU.ГA06.00080.P1</v>
          </cell>
          <cell r="CF380">
            <v>880000</v>
          </cell>
          <cell r="CG380">
            <v>1010000</v>
          </cell>
        </row>
        <row r="381">
          <cell r="CE381" t="str">
            <v>E-RU.ГA06.00158</v>
          </cell>
          <cell r="CF381">
            <v>880000</v>
          </cell>
          <cell r="CG381">
            <v>1010000</v>
          </cell>
        </row>
        <row r="382">
          <cell r="CE382" t="str">
            <v>E-RU.ГA06.00232</v>
          </cell>
          <cell r="CF382">
            <v>450000</v>
          </cell>
          <cell r="CG382">
            <v>518000</v>
          </cell>
        </row>
        <row r="383">
          <cell r="CE383" t="str">
            <v>E-RU.ГA06.00268</v>
          </cell>
          <cell r="CF383">
            <v>450000</v>
          </cell>
          <cell r="CG383">
            <v>518000</v>
          </cell>
        </row>
        <row r="384">
          <cell r="CE384" t="str">
            <v>POCC RU.001.11.MT39</v>
          </cell>
          <cell r="CF384">
            <v>250000</v>
          </cell>
          <cell r="CG384">
            <v>288000</v>
          </cell>
        </row>
        <row r="385">
          <cell r="CE385" t="str">
            <v>POCC RU.AИ36.E00140</v>
          </cell>
          <cell r="CF385">
            <v>250000</v>
          </cell>
          <cell r="CG385">
            <v>288000</v>
          </cell>
        </row>
        <row r="386">
          <cell r="CE386" t="str">
            <v>POCC RU.MP19.H00440</v>
          </cell>
          <cell r="CF386">
            <v>1000000</v>
          </cell>
          <cell r="CG386">
            <v>1150000</v>
          </cell>
        </row>
        <row r="387">
          <cell r="CE387" t="str">
            <v>POCC RU.MT21.E00497</v>
          </cell>
          <cell r="CF387">
            <v>250000</v>
          </cell>
          <cell r="CG387">
            <v>288000</v>
          </cell>
        </row>
        <row r="388">
          <cell r="CE388" t="str">
            <v>POCC RU.MT21.E00629</v>
          </cell>
          <cell r="CF388">
            <v>250000</v>
          </cell>
          <cell r="CG388">
            <v>288000</v>
          </cell>
        </row>
        <row r="389">
          <cell r="CE389" t="str">
            <v>POCC RU.MT21.E00800</v>
          </cell>
          <cell r="CF389">
            <v>250000</v>
          </cell>
          <cell r="CG389">
            <v>288000</v>
          </cell>
        </row>
        <row r="390">
          <cell r="CE390" t="str">
            <v>POCC RU.MT22.E05581</v>
          </cell>
          <cell r="CF390">
            <v>450000</v>
          </cell>
          <cell r="CG390">
            <v>518000</v>
          </cell>
        </row>
        <row r="391">
          <cell r="CE391" t="str">
            <v>POCC RU.MT22.E05758</v>
          </cell>
          <cell r="CF391">
            <v>500000</v>
          </cell>
          <cell r="CG391">
            <v>575000</v>
          </cell>
        </row>
        <row r="392">
          <cell r="CE392" t="str">
            <v>POCC RU.MT22.E05886P1</v>
          </cell>
          <cell r="CF392">
            <v>250000</v>
          </cell>
          <cell r="CG392">
            <v>288000</v>
          </cell>
        </row>
        <row r="393">
          <cell r="CE393" t="str">
            <v>POCC RU.MT22.E06510</v>
          </cell>
          <cell r="CF393">
            <v>250000</v>
          </cell>
          <cell r="CG393">
            <v>288000</v>
          </cell>
        </row>
        <row r="394">
          <cell r="CE394" t="str">
            <v>POCC RU.MT22.E06557</v>
          </cell>
          <cell r="CF394">
            <v>450000</v>
          </cell>
          <cell r="CG394">
            <v>518000</v>
          </cell>
        </row>
        <row r="395">
          <cell r="CE395" t="str">
            <v>POCC RU.MT22.H00598</v>
          </cell>
          <cell r="CF395">
            <v>250000</v>
          </cell>
          <cell r="CG395">
            <v>288000</v>
          </cell>
        </row>
        <row r="396">
          <cell r="CE396" t="str">
            <v>POCC.RU.AИ36.E00211</v>
          </cell>
          <cell r="CF396">
            <v>250000</v>
          </cell>
          <cell r="CG396">
            <v>288000</v>
          </cell>
        </row>
        <row r="397">
          <cell r="CE397" t="str">
            <v>POCC.RU.MT21.E00415</v>
          </cell>
          <cell r="CF397">
            <v>250000</v>
          </cell>
          <cell r="CG397">
            <v>288000</v>
          </cell>
        </row>
        <row r="398">
          <cell r="CE398" t="str">
            <v>POCC.RU.MT21.E00443R1</v>
          </cell>
          <cell r="CF398">
            <v>250000</v>
          </cell>
          <cell r="CG398">
            <v>288000</v>
          </cell>
        </row>
        <row r="399">
          <cell r="CE399" t="str">
            <v>POCC.RU.MT21.E00490</v>
          </cell>
          <cell r="CF399">
            <v>250000</v>
          </cell>
          <cell r="CG399">
            <v>288000</v>
          </cell>
        </row>
        <row r="400">
          <cell r="CE400" t="str">
            <v>POCC.RU.MT21.E00555</v>
          </cell>
          <cell r="CF400">
            <v>250000</v>
          </cell>
          <cell r="CG400">
            <v>288000</v>
          </cell>
        </row>
        <row r="401">
          <cell r="CE401" t="str">
            <v>POCC.RU.MT21.E00644</v>
          </cell>
          <cell r="CF401">
            <v>250000</v>
          </cell>
          <cell r="CG401">
            <v>288000</v>
          </cell>
        </row>
        <row r="402">
          <cell r="CE402" t="str">
            <v>RU C-RU.AB29.B.14065</v>
          </cell>
          <cell r="CF402">
            <v>250000</v>
          </cell>
          <cell r="CG402">
            <v>288000</v>
          </cell>
        </row>
        <row r="403">
          <cell r="CE403" t="str">
            <v>RU C-RU.AГ95.B.00856</v>
          </cell>
          <cell r="CF403">
            <v>4000000</v>
          </cell>
          <cell r="CG403">
            <v>4600000</v>
          </cell>
        </row>
        <row r="404">
          <cell r="CE404" t="str">
            <v>RU C-RU.AГ95.B.00857</v>
          </cell>
          <cell r="CF404">
            <v>4000000</v>
          </cell>
          <cell r="CG404">
            <v>4600000</v>
          </cell>
        </row>
        <row r="405">
          <cell r="CE405" t="str">
            <v>RU C-RU.AГ95.B.00858</v>
          </cell>
          <cell r="CF405">
            <v>4000000</v>
          </cell>
          <cell r="CG405">
            <v>4600000</v>
          </cell>
        </row>
        <row r="406">
          <cell r="CE406" t="str">
            <v>RU C-RU.AГ95.B.00859</v>
          </cell>
          <cell r="CF406">
            <v>4000000</v>
          </cell>
          <cell r="CG406">
            <v>4600000</v>
          </cell>
        </row>
        <row r="407">
          <cell r="CE407" t="str">
            <v>RU C-RU.MP03.B.00044</v>
          </cell>
          <cell r="CF407">
            <v>1010000</v>
          </cell>
          <cell r="CG407">
            <v>1162000</v>
          </cell>
        </row>
        <row r="408">
          <cell r="CE408" t="str">
            <v>RU C-RU.MP03.B.00091</v>
          </cell>
          <cell r="CF408">
            <v>1010000</v>
          </cell>
          <cell r="CG408">
            <v>1162000</v>
          </cell>
        </row>
        <row r="409">
          <cell r="CE409" t="str">
            <v>RU C-RU.MP03.B.00092</v>
          </cell>
          <cell r="CF409">
            <v>1010000</v>
          </cell>
          <cell r="CG409">
            <v>1162000</v>
          </cell>
        </row>
        <row r="410">
          <cell r="CE410" t="str">
            <v>RU C-RU.MP03.B.00107</v>
          </cell>
          <cell r="CF410">
            <v>1010000</v>
          </cell>
          <cell r="CG410">
            <v>1162000</v>
          </cell>
        </row>
        <row r="411">
          <cell r="CE411" t="str">
            <v>RU C-RU.MP03.B.00108</v>
          </cell>
          <cell r="CF411">
            <v>1010000</v>
          </cell>
          <cell r="CG411">
            <v>1162000</v>
          </cell>
        </row>
        <row r="412">
          <cell r="CE412" t="str">
            <v>RU C-RU.MP03.B.00109</v>
          </cell>
          <cell r="CF412">
            <v>1010000</v>
          </cell>
          <cell r="CG412">
            <v>1162000</v>
          </cell>
        </row>
        <row r="413">
          <cell r="CE413" t="str">
            <v>RU C-RU.MP03.B.00141</v>
          </cell>
          <cell r="CF413">
            <v>1010000</v>
          </cell>
          <cell r="CG413">
            <v>1162000</v>
          </cell>
        </row>
        <row r="414">
          <cell r="CE414" t="str">
            <v>RU C-RU.MP03.B.00780</v>
          </cell>
          <cell r="CF414">
            <v>1010000</v>
          </cell>
          <cell r="CG414">
            <v>1162000</v>
          </cell>
        </row>
        <row r="415">
          <cell r="CE415" t="str">
            <v>RU Д-RU.AЗ01.B.07995</v>
          </cell>
          <cell r="CF415">
            <v>1000000</v>
          </cell>
          <cell r="CG415">
            <v>1150000</v>
          </cell>
        </row>
        <row r="416">
          <cell r="CE416" t="str">
            <v>RU Д-RU.MC41.B.00094</v>
          </cell>
          <cell r="CF416">
            <v>450000</v>
          </cell>
          <cell r="CG416">
            <v>518000</v>
          </cell>
        </row>
        <row r="417">
          <cell r="CE417" t="str">
            <v>RU Д-RU.ГP01.B.04699</v>
          </cell>
          <cell r="CF417">
            <v>1010000</v>
          </cell>
          <cell r="CG417">
            <v>1162000</v>
          </cell>
        </row>
        <row r="418">
          <cell r="CE418" t="str">
            <v>TC C-RU.MP02.A.00003</v>
          </cell>
          <cell r="CF418">
            <v>250000</v>
          </cell>
          <cell r="CG418">
            <v>288000</v>
          </cell>
        </row>
        <row r="419">
          <cell r="CE419" t="str">
            <v>TC N RU C-RU.AB28.B.00242</v>
          </cell>
          <cell r="CF419">
            <v>250000</v>
          </cell>
          <cell r="CG419">
            <v>288000</v>
          </cell>
        </row>
        <row r="420">
          <cell r="CE420" t="str">
            <v>TC N RU C-RU.AB28.B.00243</v>
          </cell>
          <cell r="CF420">
            <v>250000</v>
          </cell>
          <cell r="CG420">
            <v>288000</v>
          </cell>
        </row>
        <row r="421">
          <cell r="CE421" t="str">
            <v>TC N RU C-RU.AB29.B.16775</v>
          </cell>
          <cell r="CF421">
            <v>250000</v>
          </cell>
          <cell r="CG421">
            <v>288000</v>
          </cell>
        </row>
        <row r="422">
          <cell r="CE422" t="str">
            <v>TC N RU Д-RU.A301.B.03087</v>
          </cell>
          <cell r="CF422">
            <v>3000000</v>
          </cell>
          <cell r="CG422">
            <v>3450000</v>
          </cell>
        </row>
        <row r="423">
          <cell r="CE423" t="str">
            <v>TC N RU Д-RU.A301.B.03089</v>
          </cell>
          <cell r="CF423">
            <v>1010000</v>
          </cell>
          <cell r="CG423">
            <v>1162000</v>
          </cell>
        </row>
        <row r="424">
          <cell r="CE424" t="str">
            <v>TC N RU Д-RU.AB45.B.36572</v>
          </cell>
          <cell r="CF424">
            <v>1000000</v>
          </cell>
          <cell r="CG424">
            <v>1150000</v>
          </cell>
        </row>
        <row r="425">
          <cell r="CE425" t="str">
            <v>TC N RU Д-RU.AB72.B.02019</v>
          </cell>
          <cell r="CF425">
            <v>1000000</v>
          </cell>
          <cell r="CG425">
            <v>1150000</v>
          </cell>
        </row>
        <row r="426">
          <cell r="CE426" t="str">
            <v>TC N RU Д-RU.AB72.B.02053</v>
          </cell>
          <cell r="CF426">
            <v>3800000</v>
          </cell>
          <cell r="CG426">
            <v>4370000</v>
          </cell>
        </row>
        <row r="427">
          <cell r="CE427" t="str">
            <v>TC N RU Д-RU.AB72.B.02054</v>
          </cell>
          <cell r="CF427">
            <v>1000000</v>
          </cell>
          <cell r="CG427">
            <v>1150000</v>
          </cell>
        </row>
        <row r="428">
          <cell r="CE428" t="str">
            <v>TC N RU Д-RU.AB72.B.02080</v>
          </cell>
          <cell r="CF428">
            <v>2400000</v>
          </cell>
          <cell r="CG428">
            <v>2760000</v>
          </cell>
        </row>
        <row r="429">
          <cell r="CE429" t="str">
            <v>TC N RU Д-RU.AB72.B.02224</v>
          </cell>
          <cell r="CF429">
            <v>2400000</v>
          </cell>
          <cell r="CG429">
            <v>2760000</v>
          </cell>
        </row>
        <row r="430">
          <cell r="CE430" t="str">
            <v>TC N RU Д-RU.AB72.B.02234</v>
          </cell>
          <cell r="CF430">
            <v>3800000</v>
          </cell>
          <cell r="CG430">
            <v>4370000</v>
          </cell>
        </row>
        <row r="431">
          <cell r="CE431" t="str">
            <v>TC N RU Д-RU.AB72.B.02349</v>
          </cell>
          <cell r="CF431">
            <v>3800000</v>
          </cell>
          <cell r="CG431">
            <v>4370000</v>
          </cell>
        </row>
        <row r="432">
          <cell r="CE432" t="str">
            <v>TC N RU Д-RU.AB72.B.02426</v>
          </cell>
          <cell r="CF432">
            <v>1000000</v>
          </cell>
          <cell r="CG432">
            <v>1150000</v>
          </cell>
        </row>
        <row r="433">
          <cell r="CE433" t="str">
            <v>TC N RU Д-RU.AB72.B.02427</v>
          </cell>
          <cell r="CF433">
            <v>1000000</v>
          </cell>
          <cell r="CG433">
            <v>1150000</v>
          </cell>
        </row>
        <row r="434">
          <cell r="CE434" t="str">
            <v>TC N RU Д-RU.AB72.B.02628</v>
          </cell>
          <cell r="CF434">
            <v>1010000</v>
          </cell>
          <cell r="CG434">
            <v>1162000</v>
          </cell>
        </row>
        <row r="435">
          <cell r="CE435" t="str">
            <v>TC N RU Д-RU.AB72.B.04192</v>
          </cell>
          <cell r="CF435">
            <v>600000</v>
          </cell>
          <cell r="CG435">
            <v>690000</v>
          </cell>
        </row>
        <row r="436">
          <cell r="CE436" t="str">
            <v>TC N RU Д-RU.AЗ01.B.00898</v>
          </cell>
          <cell r="CF436">
            <v>220000</v>
          </cell>
          <cell r="CG436">
            <v>255000</v>
          </cell>
        </row>
        <row r="437">
          <cell r="CE437" t="str">
            <v>TC N RU Д-RU.AЗ01.B.00899</v>
          </cell>
          <cell r="CF437">
            <v>220000</v>
          </cell>
          <cell r="CG437">
            <v>255000</v>
          </cell>
        </row>
        <row r="438">
          <cell r="CE438" t="str">
            <v>TC N RU Д-RU.AУ14.B.09191</v>
          </cell>
          <cell r="CF438">
            <v>880000</v>
          </cell>
          <cell r="CG438">
            <v>1010000</v>
          </cell>
        </row>
        <row r="439">
          <cell r="CE439" t="str">
            <v>TC N RU Д-RU.HO12.B.06407</v>
          </cell>
          <cell r="CF439">
            <v>250000</v>
          </cell>
          <cell r="CG439">
            <v>288000</v>
          </cell>
        </row>
        <row r="440">
          <cell r="CE440" t="str">
            <v>TC N RU Д-RU.HO12.B.07890</v>
          </cell>
          <cell r="CF440">
            <v>250000</v>
          </cell>
          <cell r="CG440">
            <v>288000</v>
          </cell>
        </row>
        <row r="441">
          <cell r="CE441" t="str">
            <v>TC N RU Д-RU.MC41.B.00062</v>
          </cell>
          <cell r="CF441">
            <v>450000</v>
          </cell>
          <cell r="CG441">
            <v>518000</v>
          </cell>
        </row>
        <row r="442">
          <cell r="CE442" t="str">
            <v>TC N RU Д-RU.MC41.B.00063</v>
          </cell>
          <cell r="CF442">
            <v>450000</v>
          </cell>
          <cell r="CG442">
            <v>518000</v>
          </cell>
        </row>
        <row r="443">
          <cell r="CE443" t="str">
            <v>TC N RU Д-RU.MC41.B.00064</v>
          </cell>
          <cell r="CF443">
            <v>450000</v>
          </cell>
          <cell r="CG443">
            <v>518000</v>
          </cell>
        </row>
        <row r="444">
          <cell r="CE444" t="str">
            <v>TC N RU Д-RU.MC41.B.00065</v>
          </cell>
          <cell r="CF444">
            <v>900000</v>
          </cell>
          <cell r="CG444">
            <v>1040000</v>
          </cell>
        </row>
        <row r="445">
          <cell r="CE445" t="str">
            <v>TC N RU Д-RU.MC41.B.00066</v>
          </cell>
          <cell r="CF445">
            <v>450000</v>
          </cell>
          <cell r="CG445">
            <v>518000</v>
          </cell>
        </row>
        <row r="446">
          <cell r="CE446" t="str">
            <v>TC N RU Д-RU.MC41.B.00069</v>
          </cell>
          <cell r="CF446">
            <v>450000</v>
          </cell>
          <cell r="CG446">
            <v>518000</v>
          </cell>
        </row>
        <row r="447">
          <cell r="CE447" t="str">
            <v>TC N RU Д-RU.MC41.B.00071</v>
          </cell>
          <cell r="CF447">
            <v>3000000</v>
          </cell>
          <cell r="CG447">
            <v>3450000</v>
          </cell>
        </row>
        <row r="448">
          <cell r="CE448" t="str">
            <v>TC N RU Д-RU.MC41.B.00072</v>
          </cell>
          <cell r="CF448">
            <v>450000</v>
          </cell>
          <cell r="CG448">
            <v>518000</v>
          </cell>
        </row>
        <row r="449">
          <cell r="CE449" t="str">
            <v>TC N RU Д-RU.MC41.B.00076</v>
          </cell>
          <cell r="CF449">
            <v>450000</v>
          </cell>
          <cell r="CG449">
            <v>518000</v>
          </cell>
        </row>
        <row r="450">
          <cell r="CE450" t="str">
            <v>TC N RU Д-RU.MC41.B.00081</v>
          </cell>
          <cell r="CF450">
            <v>450000</v>
          </cell>
          <cell r="CG450">
            <v>518000</v>
          </cell>
        </row>
        <row r="451">
          <cell r="CE451" t="str">
            <v>TC N RU Д-RU.MC41.B.00084</v>
          </cell>
          <cell r="CF451">
            <v>450000</v>
          </cell>
          <cell r="CG451">
            <v>518000</v>
          </cell>
        </row>
        <row r="452">
          <cell r="CE452" t="str">
            <v>TC N RU Д-RU.MO10.B.00536</v>
          </cell>
          <cell r="CF452">
            <v>3000000</v>
          </cell>
          <cell r="CG452">
            <v>3450000</v>
          </cell>
        </row>
        <row r="453">
          <cell r="CE453" t="str">
            <v>TC N RU Д-RU.MP13.B.00018</v>
          </cell>
          <cell r="CF453">
            <v>450000</v>
          </cell>
          <cell r="CG453">
            <v>518000</v>
          </cell>
        </row>
        <row r="454">
          <cell r="CE454" t="str">
            <v>TC N RU Д-RU.MP13.B.00019</v>
          </cell>
          <cell r="CF454">
            <v>450000</v>
          </cell>
          <cell r="CG454">
            <v>518000</v>
          </cell>
        </row>
        <row r="455">
          <cell r="CE455" t="str">
            <v>TC N RU Д-RU.MP13.B.00020</v>
          </cell>
          <cell r="CF455">
            <v>450000</v>
          </cell>
          <cell r="CG455">
            <v>518000</v>
          </cell>
        </row>
        <row r="456">
          <cell r="CE456" t="str">
            <v>TC N RU Д-RU.MT22.B.00003</v>
          </cell>
          <cell r="CF456">
            <v>880000</v>
          </cell>
          <cell r="CG456">
            <v>1010000</v>
          </cell>
        </row>
        <row r="457">
          <cell r="CE457" t="str">
            <v>TC N RU Д-RU.MT22.B.00006</v>
          </cell>
          <cell r="CF457">
            <v>600000</v>
          </cell>
          <cell r="CG457">
            <v>690000</v>
          </cell>
        </row>
        <row r="458">
          <cell r="CE458" t="str">
            <v>TC N RU Д-RU.MT22.B.00009</v>
          </cell>
          <cell r="CF458">
            <v>1010000</v>
          </cell>
          <cell r="CG458">
            <v>1162000</v>
          </cell>
        </row>
        <row r="459">
          <cell r="CE459" t="str">
            <v>TC N RU Д-RU.MT22.B.00010</v>
          </cell>
          <cell r="CF459">
            <v>880000</v>
          </cell>
          <cell r="CG459">
            <v>1010000</v>
          </cell>
        </row>
        <row r="460">
          <cell r="CE460" t="str">
            <v>TC N RU Д-RU.MT22.B.00013</v>
          </cell>
          <cell r="CF460">
            <v>1010000</v>
          </cell>
          <cell r="CG460">
            <v>1162000</v>
          </cell>
        </row>
        <row r="461">
          <cell r="CE461" t="str">
            <v>TC N RU Д-RU.MT22.B.00064</v>
          </cell>
          <cell r="CF461">
            <v>880000</v>
          </cell>
          <cell r="CG461">
            <v>1010000</v>
          </cell>
        </row>
        <row r="462">
          <cell r="CE462" t="str">
            <v>TC N RU Д-RU.MT22.B.00065</v>
          </cell>
          <cell r="CF462">
            <v>1010000</v>
          </cell>
          <cell r="CG462">
            <v>1162000</v>
          </cell>
        </row>
        <row r="463">
          <cell r="CE463" t="str">
            <v>TC N RU Д-RU.MT22.B.00077</v>
          </cell>
          <cell r="CF463">
            <v>1010000</v>
          </cell>
          <cell r="CG463">
            <v>1162000</v>
          </cell>
        </row>
        <row r="464">
          <cell r="CE464" t="str">
            <v>TC N RU Д-RU.MT22.B.00635</v>
          </cell>
          <cell r="CF464">
            <v>3000000</v>
          </cell>
          <cell r="CG464">
            <v>3450000</v>
          </cell>
        </row>
        <row r="465">
          <cell r="CE465" t="str">
            <v>TC N RU Д-RU.MT22.B.01333</v>
          </cell>
          <cell r="CF465">
            <v>1010000</v>
          </cell>
          <cell r="CG465">
            <v>1162000</v>
          </cell>
        </row>
        <row r="466">
          <cell r="CE466" t="str">
            <v>TC N RU Д-RU.MT22.B.01337</v>
          </cell>
          <cell r="CF466">
            <v>1010000</v>
          </cell>
          <cell r="CG466">
            <v>1162000</v>
          </cell>
        </row>
        <row r="467">
          <cell r="CE467" t="str">
            <v>TC N RU Д-RU.MT22.B.01445</v>
          </cell>
          <cell r="CF467">
            <v>600000</v>
          </cell>
          <cell r="CG467">
            <v>690000</v>
          </cell>
        </row>
        <row r="468">
          <cell r="CE468" t="str">
            <v>TC N RU Д-RU.MT22.B.01902</v>
          </cell>
          <cell r="CF468">
            <v>1000000</v>
          </cell>
          <cell r="CG468">
            <v>1150000</v>
          </cell>
        </row>
        <row r="469">
          <cell r="CE469" t="str">
            <v>TC N RU Д-RU.MT39.A.00044</v>
          </cell>
          <cell r="CF469">
            <v>250000</v>
          </cell>
          <cell r="CG469">
            <v>288000</v>
          </cell>
        </row>
        <row r="470">
          <cell r="CE470" t="str">
            <v>TC N RU Д-RU.MT39.A.00045</v>
          </cell>
          <cell r="CF470">
            <v>250000</v>
          </cell>
          <cell r="CG470">
            <v>288000</v>
          </cell>
        </row>
        <row r="471">
          <cell r="CE471" t="str">
            <v>TC N RU Д-RU.MT39.A.00046</v>
          </cell>
          <cell r="CF471">
            <v>250000</v>
          </cell>
          <cell r="CG471">
            <v>288000</v>
          </cell>
        </row>
        <row r="472">
          <cell r="CE472" t="str">
            <v>TC N RU Д-RU.MT39.A.00047</v>
          </cell>
          <cell r="CF472">
            <v>250000</v>
          </cell>
          <cell r="CG472">
            <v>288000</v>
          </cell>
        </row>
        <row r="473">
          <cell r="CE473" t="str">
            <v>TC N RU Д-RU.MT39.A.00048</v>
          </cell>
          <cell r="CF473">
            <v>250000</v>
          </cell>
          <cell r="CG473">
            <v>288000</v>
          </cell>
        </row>
        <row r="474">
          <cell r="CE474" t="str">
            <v>TC N RU Д-RU.MT39.A.00049</v>
          </cell>
          <cell r="CF474">
            <v>250000</v>
          </cell>
          <cell r="CG474">
            <v>288000</v>
          </cell>
        </row>
        <row r="475">
          <cell r="CE475" t="str">
            <v>TC N RU Д-RU.MT39.A.00051</v>
          </cell>
          <cell r="CF475">
            <v>250000</v>
          </cell>
          <cell r="CG475">
            <v>288000</v>
          </cell>
        </row>
        <row r="476">
          <cell r="CE476" t="str">
            <v>TC N RU Д-RU.MT39.A.00052</v>
          </cell>
          <cell r="CF476">
            <v>250000</v>
          </cell>
          <cell r="CG476">
            <v>288000</v>
          </cell>
        </row>
        <row r="477">
          <cell r="CE477" t="str">
            <v>TC N RU Д-RU.MT39.A.00053</v>
          </cell>
          <cell r="CF477">
            <v>250000</v>
          </cell>
          <cell r="CG477">
            <v>288000</v>
          </cell>
        </row>
        <row r="478">
          <cell r="CE478" t="str">
            <v>TC N RU Д-RU.MT39.A.00054</v>
          </cell>
          <cell r="CF478">
            <v>250000</v>
          </cell>
          <cell r="CG478">
            <v>288000</v>
          </cell>
        </row>
        <row r="479">
          <cell r="CE479" t="str">
            <v>TC N RU Д-RU.MT39.A.00058</v>
          </cell>
          <cell r="CF479">
            <v>250000</v>
          </cell>
          <cell r="CG479">
            <v>288000</v>
          </cell>
        </row>
        <row r="480">
          <cell r="CE480" t="str">
            <v>TC N RU Д-RU.MT39.A.00957</v>
          </cell>
          <cell r="CF480">
            <v>250000</v>
          </cell>
          <cell r="CG480">
            <v>288000</v>
          </cell>
        </row>
        <row r="481">
          <cell r="CE481" t="str">
            <v>TC N RU Д-RU.MT39.A.00958</v>
          </cell>
          <cell r="CF481">
            <v>250000</v>
          </cell>
          <cell r="CG481">
            <v>288000</v>
          </cell>
        </row>
        <row r="482">
          <cell r="CE482" t="str">
            <v>TC N RU Д-RU.MT39.A.00959</v>
          </cell>
          <cell r="CF482">
            <v>250000</v>
          </cell>
          <cell r="CG482">
            <v>288000</v>
          </cell>
        </row>
        <row r="483">
          <cell r="CE483" t="str">
            <v>TC N RU Д-RU.MT39.A.00960</v>
          </cell>
          <cell r="CF483">
            <v>250000</v>
          </cell>
          <cell r="CG483">
            <v>288000</v>
          </cell>
        </row>
        <row r="484">
          <cell r="CE484" t="str">
            <v>TC N RU Д-RU.MT39.A.00961</v>
          </cell>
          <cell r="CF484">
            <v>250000</v>
          </cell>
          <cell r="CG484">
            <v>288000</v>
          </cell>
        </row>
        <row r="485">
          <cell r="CE485" t="str">
            <v>TC N RU Д-RU.MT39.A.00962</v>
          </cell>
          <cell r="CF485">
            <v>250000</v>
          </cell>
          <cell r="CG485">
            <v>288000</v>
          </cell>
        </row>
        <row r="486">
          <cell r="CE486" t="str">
            <v>TC N RU Д-RU.MT39.A.00964</v>
          </cell>
          <cell r="CF486">
            <v>250000</v>
          </cell>
          <cell r="CG486">
            <v>288000</v>
          </cell>
        </row>
        <row r="487">
          <cell r="CE487" t="str">
            <v>TC N RU Д-RU.MT39.A.00965</v>
          </cell>
          <cell r="CF487">
            <v>250000</v>
          </cell>
          <cell r="CG487">
            <v>288000</v>
          </cell>
        </row>
        <row r="488">
          <cell r="CE488" t="str">
            <v>TC N RU Д-RU.MT39.A.00966</v>
          </cell>
          <cell r="CF488">
            <v>250000</v>
          </cell>
          <cell r="CG488">
            <v>288000</v>
          </cell>
        </row>
        <row r="489">
          <cell r="CE489" t="str">
            <v>TC N RU Д-RU.MT39.A.00967</v>
          </cell>
          <cell r="CF489">
            <v>250000</v>
          </cell>
          <cell r="CG489">
            <v>288000</v>
          </cell>
        </row>
        <row r="490">
          <cell r="CE490" t="str">
            <v>TC N RU Д-RU.MT39.B.00043</v>
          </cell>
          <cell r="CF490">
            <v>250000</v>
          </cell>
          <cell r="CG490">
            <v>288000</v>
          </cell>
          <cell r="CK490" t="str">
            <v>Москва</v>
          </cell>
          <cell r="CL490" t="b">
            <v>0</v>
          </cell>
        </row>
        <row r="491">
          <cell r="CE491" t="str">
            <v>TC N RU Д-RU.MT39.B.00956</v>
          </cell>
          <cell r="CF491">
            <v>250000</v>
          </cell>
          <cell r="CG491">
            <v>288000</v>
          </cell>
          <cell r="CK491" t="str">
            <v>Санкт-Петербург</v>
          </cell>
          <cell r="CL491" t="b">
            <v>0</v>
          </cell>
        </row>
        <row r="492">
          <cell r="CE492" t="str">
            <v>TC N RU Д-RU.MT39.B.00963</v>
          </cell>
          <cell r="CF492">
            <v>250000</v>
          </cell>
          <cell r="CG492">
            <v>288000</v>
          </cell>
          <cell r="CK492" t="str">
            <v>Московская область</v>
          </cell>
          <cell r="CL492" t="b">
            <v>0</v>
          </cell>
        </row>
        <row r="493">
          <cell r="CE493" t="str">
            <v>TC N RU Д-RU.MT40.B.00008</v>
          </cell>
          <cell r="CF493">
            <v>220000</v>
          </cell>
          <cell r="CG493">
            <v>255000</v>
          </cell>
          <cell r="CK493" t="str">
            <v>Ханты-Мансийский автономный округ - Югра</v>
          </cell>
          <cell r="CL493" t="b">
            <v>0</v>
          </cell>
        </row>
        <row r="494">
          <cell r="CE494" t="str">
            <v>TC № RU C-RU.AB29.B.16775</v>
          </cell>
          <cell r="CF494">
            <v>250000</v>
          </cell>
          <cell r="CG494">
            <v>288000</v>
          </cell>
          <cell r="CK494" t="str">
            <v>Краснодарский край</v>
          </cell>
          <cell r="CL494" t="b">
            <v>0</v>
          </cell>
        </row>
        <row r="495">
          <cell r="CE495" t="str">
            <v>TC RU A-RU.AЯ73.02198</v>
          </cell>
          <cell r="CF495">
            <v>880000</v>
          </cell>
          <cell r="CG495">
            <v>1010000</v>
          </cell>
          <cell r="CK495" t="str">
            <v>Свердловская область</v>
          </cell>
          <cell r="CL495" t="b">
            <v>0</v>
          </cell>
        </row>
        <row r="496">
          <cell r="CE496" t="str">
            <v>TC RU A-RU.AЯ73.02199</v>
          </cell>
          <cell r="CF496">
            <v>880000</v>
          </cell>
          <cell r="CG496">
            <v>1010000</v>
          </cell>
          <cell r="CK496" t="str">
            <v>Ямало-Ненецкий автономный округ</v>
          </cell>
          <cell r="CL496" t="b">
            <v>0</v>
          </cell>
        </row>
        <row r="497">
          <cell r="CE497" t="str">
            <v>TC RU C-RU MT39.B.00129</v>
          </cell>
          <cell r="CF497">
            <v>250000</v>
          </cell>
          <cell r="CG497">
            <v>288000</v>
          </cell>
          <cell r="CK497" t="str">
            <v>Республика Татарстан</v>
          </cell>
          <cell r="CL497" t="b">
            <v>0</v>
          </cell>
        </row>
        <row r="498">
          <cell r="CE498" t="str">
            <v>TC RU C-RU.AB28.B.00217</v>
          </cell>
          <cell r="CF498">
            <v>1000000</v>
          </cell>
          <cell r="CG498">
            <v>1150000</v>
          </cell>
          <cell r="CK498" t="str">
            <v>Красноярский край</v>
          </cell>
          <cell r="CL498" t="b">
            <v>1</v>
          </cell>
        </row>
        <row r="499">
          <cell r="CE499" t="str">
            <v>TC RU C-RU.AB29.B.15425</v>
          </cell>
          <cell r="CF499">
            <v>250000</v>
          </cell>
          <cell r="CG499">
            <v>288000</v>
          </cell>
          <cell r="CK499" t="str">
            <v>Республика Башкортостан</v>
          </cell>
          <cell r="CL499" t="b">
            <v>0</v>
          </cell>
        </row>
        <row r="500">
          <cell r="CE500" t="str">
            <v>TC RU C-RU.AB51.B.04811</v>
          </cell>
          <cell r="CF500">
            <v>250000</v>
          </cell>
          <cell r="CG500">
            <v>288000</v>
          </cell>
          <cell r="CK500" t="str">
            <v>Самарская область</v>
          </cell>
          <cell r="CL500" t="b">
            <v>0</v>
          </cell>
        </row>
        <row r="501">
          <cell r="CE501" t="str">
            <v>TC RU C-RU.AB72.B.01320</v>
          </cell>
          <cell r="CF501">
            <v>3000000</v>
          </cell>
          <cell r="CG501">
            <v>3450000</v>
          </cell>
          <cell r="CK501" t="str">
            <v>Ростовская область</v>
          </cell>
          <cell r="CL501" t="b">
            <v>0</v>
          </cell>
        </row>
        <row r="502">
          <cell r="CE502" t="str">
            <v>TC RU C-RU.AB72.B.01923</v>
          </cell>
          <cell r="CF502">
            <v>1010000</v>
          </cell>
          <cell r="CG502">
            <v>1162000</v>
          </cell>
          <cell r="CK502" t="str">
            <v>Челябинская область</v>
          </cell>
          <cell r="CL502" t="b">
            <v>0</v>
          </cell>
        </row>
        <row r="503">
          <cell r="CE503" t="str">
            <v>TC RU C-RU.AB86.02633</v>
          </cell>
          <cell r="CF503">
            <v>250000</v>
          </cell>
          <cell r="CG503">
            <v>288000</v>
          </cell>
          <cell r="CK503" t="str">
            <v>Нижегородская область</v>
          </cell>
          <cell r="CL503" t="b">
            <v>0</v>
          </cell>
        </row>
        <row r="504">
          <cell r="CE504" t="str">
            <v>TC RU C-RU.AB86.B.00638</v>
          </cell>
          <cell r="CF504">
            <v>250000</v>
          </cell>
          <cell r="CG504">
            <v>288000</v>
          </cell>
          <cell r="CK504" t="str">
            <v>Пермский край</v>
          </cell>
          <cell r="CL504" t="b">
            <v>0</v>
          </cell>
        </row>
        <row r="505">
          <cell r="CE505" t="str">
            <v>TC RU C-RU.AB86.B.02638</v>
          </cell>
          <cell r="CF505">
            <v>250000</v>
          </cell>
          <cell r="CG505">
            <v>288000</v>
          </cell>
          <cell r="CK505" t="str">
            <v>Новосибирская область</v>
          </cell>
          <cell r="CL505" t="b">
            <v>1</v>
          </cell>
        </row>
        <row r="506">
          <cell r="CE506" t="str">
            <v>TC RU C-RU.AB86.B.06333</v>
          </cell>
          <cell r="CF506">
            <v>250000</v>
          </cell>
          <cell r="CG506">
            <v>288000</v>
          </cell>
          <cell r="CK506" t="str">
            <v>Иркутская область</v>
          </cell>
          <cell r="CL506" t="b">
            <v>1</v>
          </cell>
        </row>
        <row r="507">
          <cell r="CE507" t="str">
            <v>TC RU C-RU.AE.56.B.00602</v>
          </cell>
          <cell r="CF507">
            <v>250000</v>
          </cell>
          <cell r="CG507">
            <v>288000</v>
          </cell>
          <cell r="CK507" t="str">
            <v>Тюменская область</v>
          </cell>
          <cell r="CL507" t="b">
            <v>0</v>
          </cell>
        </row>
        <row r="508">
          <cell r="CE508" t="str">
            <v>TC RU C-RU.AE56.B.00601</v>
          </cell>
          <cell r="CF508">
            <v>250000</v>
          </cell>
          <cell r="CG508">
            <v>288000</v>
          </cell>
          <cell r="CK508" t="str">
            <v>Ленинградская область</v>
          </cell>
          <cell r="CL508" t="b">
            <v>0</v>
          </cell>
        </row>
        <row r="509">
          <cell r="CE509" t="str">
            <v>TC RU C-RU.AE56.B.00626</v>
          </cell>
          <cell r="CF509">
            <v>250000</v>
          </cell>
          <cell r="CG509">
            <v>288000</v>
          </cell>
          <cell r="CK509" t="str">
            <v>Республика Саха (Якутия)</v>
          </cell>
          <cell r="CL509" t="b">
            <v>1</v>
          </cell>
        </row>
        <row r="510">
          <cell r="CE510" t="str">
            <v>TC RU C-RU.AГ27.B.00647</v>
          </cell>
          <cell r="CF510">
            <v>880000</v>
          </cell>
          <cell r="CG510">
            <v>1010000</v>
          </cell>
          <cell r="CK510" t="str">
            <v>Кемеровская область</v>
          </cell>
          <cell r="CL510" t="b">
            <v>1</v>
          </cell>
        </row>
        <row r="511">
          <cell r="CE511" t="str">
            <v>TC RU C-RU.AГ49.B.00923</v>
          </cell>
          <cell r="CF511">
            <v>880000</v>
          </cell>
          <cell r="CG511">
            <v>1010000</v>
          </cell>
          <cell r="CK511" t="str">
            <v>Воронежская область</v>
          </cell>
          <cell r="CL511" t="b">
            <v>0</v>
          </cell>
        </row>
        <row r="512">
          <cell r="CE512" t="str">
            <v>TC RU C-RU.AГ65.B.04540</v>
          </cell>
          <cell r="CF512">
            <v>250000</v>
          </cell>
          <cell r="CG512">
            <v>288000</v>
          </cell>
          <cell r="CK512" t="str">
            <v>Оренбургская область</v>
          </cell>
          <cell r="CL512" t="b">
            <v>0</v>
          </cell>
        </row>
        <row r="513">
          <cell r="CE513" t="str">
            <v>TC RU C-RU.AЗ01.B.02127</v>
          </cell>
          <cell r="CF513">
            <v>450000</v>
          </cell>
          <cell r="CG513">
            <v>518000</v>
          </cell>
          <cell r="CK513" t="str">
            <v>Сахалинская область</v>
          </cell>
          <cell r="CL513" t="b">
            <v>1</v>
          </cell>
        </row>
        <row r="514">
          <cell r="CE514" t="str">
            <v>TC RU C-RU.AИ24.B.00064</v>
          </cell>
          <cell r="CF514">
            <v>880000</v>
          </cell>
          <cell r="CG514">
            <v>1010000</v>
          </cell>
          <cell r="CK514" t="str">
            <v>Волгоградская область</v>
          </cell>
          <cell r="CL514" t="b">
            <v>0</v>
          </cell>
        </row>
        <row r="515">
          <cell r="CE515" t="str">
            <v>TC RU C-RU.AИ24.B.00084</v>
          </cell>
          <cell r="CF515">
            <v>880000</v>
          </cell>
          <cell r="CG515">
            <v>1010000</v>
          </cell>
          <cell r="CK515" t="str">
            <v>Приморский край</v>
          </cell>
          <cell r="CL515" t="b">
            <v>1</v>
          </cell>
        </row>
        <row r="516">
          <cell r="CE516" t="str">
            <v>TC RU C-RU.AИ24.B.00123</v>
          </cell>
          <cell r="CF516">
            <v>880000</v>
          </cell>
          <cell r="CG516">
            <v>1010000</v>
          </cell>
          <cell r="CK516" t="str">
            <v>Белгородская область</v>
          </cell>
          <cell r="CL516" t="b">
            <v>0</v>
          </cell>
        </row>
        <row r="517">
          <cell r="CE517" t="str">
            <v>TC RU C-RU.AИ24.B.00147</v>
          </cell>
          <cell r="CF517">
            <v>880000</v>
          </cell>
          <cell r="CG517">
            <v>1010000</v>
          </cell>
          <cell r="CK517" t="str">
            <v>Саратовская область</v>
          </cell>
          <cell r="CL517" t="b">
            <v>0</v>
          </cell>
        </row>
        <row r="518">
          <cell r="CE518" t="str">
            <v>TC RU C-RU.AИ24.B.00150</v>
          </cell>
          <cell r="CF518">
            <v>880000</v>
          </cell>
          <cell r="CG518">
            <v>1010000</v>
          </cell>
          <cell r="CK518" t="str">
            <v>Ставропольский край</v>
          </cell>
          <cell r="CL518" t="b">
            <v>0</v>
          </cell>
        </row>
        <row r="519">
          <cell r="CE519" t="str">
            <v>TC RU C-RU.AИ24.B.00175</v>
          </cell>
          <cell r="CF519">
            <v>880000</v>
          </cell>
          <cell r="CG519">
            <v>1010000</v>
          </cell>
          <cell r="CK519" t="str">
            <v>Хабаровский край</v>
          </cell>
          <cell r="CL519" t="b">
            <v>1</v>
          </cell>
        </row>
        <row r="520">
          <cell r="CE520" t="str">
            <v>TC RU C-RU.AИ24.B.00197</v>
          </cell>
          <cell r="CF520">
            <v>1010000</v>
          </cell>
          <cell r="CG520">
            <v>1162000</v>
          </cell>
          <cell r="CK520" t="str">
            <v>Омская область</v>
          </cell>
          <cell r="CL520" t="b">
            <v>1</v>
          </cell>
        </row>
        <row r="521">
          <cell r="CE521" t="str">
            <v>TC RU C-RU.AЯ04.B.01120</v>
          </cell>
          <cell r="CF521">
            <v>900000</v>
          </cell>
          <cell r="CG521">
            <v>1040000</v>
          </cell>
          <cell r="CK521" t="str">
            <v>Республика Дагестан</v>
          </cell>
          <cell r="CL521" t="b">
            <v>0</v>
          </cell>
        </row>
        <row r="522">
          <cell r="CE522" t="str">
            <v>TC RU C-RU.MC41.B.00054</v>
          </cell>
          <cell r="CF522">
            <v>3000000</v>
          </cell>
          <cell r="CG522">
            <v>3450000</v>
          </cell>
          <cell r="CK522" t="str">
            <v>Республика Коми</v>
          </cell>
          <cell r="CL522" t="b">
            <v>0</v>
          </cell>
        </row>
        <row r="523">
          <cell r="CE523" t="str">
            <v>TC RU C-RU.MO10.B.00495</v>
          </cell>
          <cell r="CF523">
            <v>250000</v>
          </cell>
          <cell r="CG523">
            <v>288000</v>
          </cell>
          <cell r="CK523" t="str">
            <v>Удмуртская Республика</v>
          </cell>
          <cell r="CL523" t="b">
            <v>0</v>
          </cell>
        </row>
        <row r="524">
          <cell r="CE524" t="str">
            <v>TC RU C-RU.MP.46.B.00169</v>
          </cell>
          <cell r="CF524">
            <v>1000000</v>
          </cell>
          <cell r="CG524">
            <v>1150000</v>
          </cell>
          <cell r="CK524" t="str">
            <v>Тульская область</v>
          </cell>
          <cell r="CL524" t="b">
            <v>0</v>
          </cell>
        </row>
        <row r="525">
          <cell r="CE525" t="str">
            <v>TC RU C-RU.MP03.B.00038</v>
          </cell>
          <cell r="CF525">
            <v>880000</v>
          </cell>
          <cell r="CG525">
            <v>1010000</v>
          </cell>
          <cell r="CK525" t="str">
            <v>Алтайский край</v>
          </cell>
          <cell r="CL525" t="b">
            <v>1</v>
          </cell>
        </row>
        <row r="526">
          <cell r="CE526" t="str">
            <v>TC RU C-RU.MP03.B.00039</v>
          </cell>
          <cell r="CF526">
            <v>880000</v>
          </cell>
          <cell r="CG526">
            <v>1010000</v>
          </cell>
          <cell r="CK526" t="str">
            <v>Томская область</v>
          </cell>
          <cell r="CL526" t="b">
            <v>1</v>
          </cell>
        </row>
        <row r="527">
          <cell r="CE527" t="str">
            <v>TC RU C-RU.MP03.B.00040</v>
          </cell>
          <cell r="CF527">
            <v>880000</v>
          </cell>
          <cell r="CG527">
            <v>1010000</v>
          </cell>
          <cell r="CK527" t="str">
            <v>Вологодская область</v>
          </cell>
          <cell r="CL527" t="b">
            <v>0</v>
          </cell>
        </row>
        <row r="528">
          <cell r="CE528" t="str">
            <v>TC RU C-RU.MP03.B.00042</v>
          </cell>
          <cell r="CF528">
            <v>880000</v>
          </cell>
          <cell r="CG528">
            <v>1010000</v>
          </cell>
          <cell r="CK528" t="str">
            <v>Липецкая область</v>
          </cell>
          <cell r="CL528" t="b">
            <v>0</v>
          </cell>
        </row>
        <row r="529">
          <cell r="CE529" t="str">
            <v>TC RU C-RU.MP03.B.00043</v>
          </cell>
          <cell r="CF529">
            <v>880000</v>
          </cell>
          <cell r="CG529">
            <v>1010000</v>
          </cell>
          <cell r="CK529" t="str">
            <v>Ярославская область</v>
          </cell>
          <cell r="CL529" t="b">
            <v>0</v>
          </cell>
        </row>
        <row r="530">
          <cell r="CE530" t="str">
            <v>TC RU C-RU.MP03.B.00093</v>
          </cell>
          <cell r="CF530">
            <v>220000</v>
          </cell>
          <cell r="CG530">
            <v>255000</v>
          </cell>
          <cell r="CK530" t="str">
            <v>Архангельская область</v>
          </cell>
          <cell r="CL530" t="b">
            <v>0</v>
          </cell>
        </row>
        <row r="531">
          <cell r="CE531" t="str">
            <v>TC RU C-RU.MP03.B.00161</v>
          </cell>
          <cell r="CF531">
            <v>1010000</v>
          </cell>
          <cell r="CG531">
            <v>1162000</v>
          </cell>
          <cell r="CK531" t="str">
            <v>Мурманская область</v>
          </cell>
          <cell r="CL531" t="b">
            <v>0</v>
          </cell>
        </row>
        <row r="532">
          <cell r="CE532" t="str">
            <v>TC RU C-RU.MP03.B.00180</v>
          </cell>
          <cell r="CF532">
            <v>1010000</v>
          </cell>
          <cell r="CG532">
            <v>1162000</v>
          </cell>
          <cell r="CK532" t="str">
            <v>Владимирская область</v>
          </cell>
          <cell r="CL532" t="b">
            <v>0</v>
          </cell>
        </row>
        <row r="533">
          <cell r="CE533" t="str">
            <v>TC RU C-RU.MP03.B.00274</v>
          </cell>
          <cell r="CF533">
            <v>3000000</v>
          </cell>
          <cell r="CG533">
            <v>3450000</v>
          </cell>
          <cell r="CK533" t="str">
            <v>Калининградская область</v>
          </cell>
          <cell r="CL533" t="b">
            <v>1</v>
          </cell>
        </row>
        <row r="534">
          <cell r="CE534" t="str">
            <v>TC RU C-RU.MP03.B.00275</v>
          </cell>
          <cell r="CF534">
            <v>3000000</v>
          </cell>
          <cell r="CG534">
            <v>3450000</v>
          </cell>
          <cell r="CK534" t="str">
            <v>Калужская область</v>
          </cell>
          <cell r="CL534" t="b">
            <v>0</v>
          </cell>
        </row>
        <row r="535">
          <cell r="CE535" t="str">
            <v>TC RU C-RU.MP03.B.00892</v>
          </cell>
          <cell r="CF535">
            <v>880000</v>
          </cell>
          <cell r="CG535">
            <v>1010000</v>
          </cell>
          <cell r="CK535" t="str">
            <v>Курская область</v>
          </cell>
          <cell r="CL535" t="b">
            <v>0</v>
          </cell>
        </row>
        <row r="536">
          <cell r="CE536" t="str">
            <v>TC RU C-RU.MP03.B.00893</v>
          </cell>
          <cell r="CF536">
            <v>880000</v>
          </cell>
          <cell r="CG536">
            <v>1010000</v>
          </cell>
          <cell r="CK536" t="str">
            <v>Тверская область</v>
          </cell>
          <cell r="CL536" t="b">
            <v>0</v>
          </cell>
        </row>
        <row r="537">
          <cell r="CE537" t="str">
            <v>TC RU C-RU.MP03.B.00917</v>
          </cell>
          <cell r="CF537">
            <v>880000</v>
          </cell>
          <cell r="CG537">
            <v>1010000</v>
          </cell>
          <cell r="CK537" t="str">
            <v>Астраханская область</v>
          </cell>
          <cell r="CL537" t="b">
            <v>0</v>
          </cell>
        </row>
        <row r="538">
          <cell r="CE538" t="str">
            <v>TC RU C-RU.MP13.B.00011</v>
          </cell>
          <cell r="CF538">
            <v>1010000</v>
          </cell>
          <cell r="CG538">
            <v>1162000</v>
          </cell>
          <cell r="CK538" t="str">
            <v>Пензенская область</v>
          </cell>
          <cell r="CL538" t="b">
            <v>0</v>
          </cell>
        </row>
        <row r="539">
          <cell r="CE539" t="str">
            <v>TC RU C-RU.MP19.B.00244</v>
          </cell>
          <cell r="CF539">
            <v>3000000</v>
          </cell>
          <cell r="CG539">
            <v>3450000</v>
          </cell>
          <cell r="CK539" t="str">
            <v>Рязанская область</v>
          </cell>
          <cell r="CL539" t="b">
            <v>0</v>
          </cell>
        </row>
        <row r="540">
          <cell r="CE540" t="str">
            <v>TC RU C-RU.MP19.B.00434</v>
          </cell>
          <cell r="CF540">
            <v>4000000</v>
          </cell>
          <cell r="CG540">
            <v>4600000</v>
          </cell>
          <cell r="CK540" t="str">
            <v>Ульяновская область</v>
          </cell>
          <cell r="CL540" t="b">
            <v>0</v>
          </cell>
        </row>
        <row r="541">
          <cell r="CE541" t="str">
            <v>TC RU C-RU.MP19.B.00508</v>
          </cell>
          <cell r="CF541">
            <v>3800000</v>
          </cell>
          <cell r="CG541">
            <v>4370000</v>
          </cell>
          <cell r="CK541" t="str">
            <v>Тамбовская область</v>
          </cell>
          <cell r="CL541" t="b">
            <v>0</v>
          </cell>
        </row>
        <row r="542">
          <cell r="CE542" t="str">
            <v>TC RU C-RU.MP19.B.00509</v>
          </cell>
          <cell r="CF542">
            <v>3800000</v>
          </cell>
          <cell r="CG542">
            <v>4370000</v>
          </cell>
          <cell r="CK542" t="str">
            <v>Кировская область</v>
          </cell>
          <cell r="CL542" t="b">
            <v>0</v>
          </cell>
        </row>
        <row r="543">
          <cell r="CE543" t="str">
            <v>TC RU C-RU.MP19.B.00665</v>
          </cell>
          <cell r="CF543">
            <v>3000000</v>
          </cell>
          <cell r="CG543">
            <v>3450000</v>
          </cell>
          <cell r="CK543" t="str">
            <v>Амурская область</v>
          </cell>
          <cell r="CL543" t="b">
            <v>1</v>
          </cell>
        </row>
        <row r="544">
          <cell r="CE544" t="str">
            <v>TC RU C-RU.MP46.B.00007</v>
          </cell>
          <cell r="CF544">
            <v>3000000</v>
          </cell>
          <cell r="CG544">
            <v>3450000</v>
          </cell>
          <cell r="CK544" t="str">
            <v>Брянская область</v>
          </cell>
          <cell r="CL544" t="b">
            <v>0</v>
          </cell>
        </row>
        <row r="545">
          <cell r="CE545" t="str">
            <v>TC RU C-RU.MP46.B.00173</v>
          </cell>
          <cell r="CF545">
            <v>1000000</v>
          </cell>
          <cell r="CG545">
            <v>1150000</v>
          </cell>
          <cell r="CK545" t="str">
            <v>Забайкальский край</v>
          </cell>
          <cell r="CL545" t="b">
            <v>1</v>
          </cell>
        </row>
        <row r="546">
          <cell r="CE546" t="str">
            <v>TC RU C-RU.MP46.B.00175</v>
          </cell>
          <cell r="CF546">
            <v>1000000</v>
          </cell>
          <cell r="CG546">
            <v>1150000</v>
          </cell>
          <cell r="CK546" t="str">
            <v>Смоленская область</v>
          </cell>
          <cell r="CL546" t="b">
            <v>0</v>
          </cell>
        </row>
        <row r="547">
          <cell r="CE547" t="str">
            <v>TC RU C-RU.MP46.B.00190</v>
          </cell>
          <cell r="CF547">
            <v>3000000</v>
          </cell>
          <cell r="CG547">
            <v>3450000</v>
          </cell>
          <cell r="CK547" t="str">
            <v>Чувашская Республика</v>
          </cell>
          <cell r="CL547" t="b">
            <v>0</v>
          </cell>
        </row>
        <row r="548">
          <cell r="CE548" t="str">
            <v>TC RU C-RU.MT15.B.00004</v>
          </cell>
          <cell r="CF548">
            <v>250000</v>
          </cell>
          <cell r="CG548">
            <v>288000</v>
          </cell>
          <cell r="CK548" t="str">
            <v>Ненецкий автономный округ</v>
          </cell>
          <cell r="CL548" t="b">
            <v>0</v>
          </cell>
        </row>
        <row r="549">
          <cell r="CE549" t="str">
            <v>TC RU C-RU.MT22.B.00076</v>
          </cell>
          <cell r="CF549">
            <v>900000</v>
          </cell>
          <cell r="CG549">
            <v>1040000</v>
          </cell>
          <cell r="CK549" t="str">
            <v>Новгородская область</v>
          </cell>
          <cell r="CL549" t="b">
            <v>0</v>
          </cell>
        </row>
        <row r="550">
          <cell r="CE550" t="str">
            <v>TC RU C-RU.MT22.B.00079</v>
          </cell>
          <cell r="CF550">
            <v>900000</v>
          </cell>
          <cell r="CG550">
            <v>1040000</v>
          </cell>
          <cell r="CK550" t="str">
            <v>Республика Карелия</v>
          </cell>
          <cell r="CL550" t="b">
            <v>0</v>
          </cell>
        </row>
        <row r="551">
          <cell r="CE551" t="str">
            <v>TC RU C-RU.MT22.B.00128</v>
          </cell>
          <cell r="CF551">
            <v>880000</v>
          </cell>
          <cell r="CG551">
            <v>1010000</v>
          </cell>
          <cell r="CK551" t="str">
            <v>Орловская область</v>
          </cell>
          <cell r="CL551" t="b">
            <v>0</v>
          </cell>
        </row>
        <row r="552">
          <cell r="CE552" t="str">
            <v>TC RU C-RU.MT22.B.00132</v>
          </cell>
          <cell r="CF552">
            <v>900000</v>
          </cell>
          <cell r="CG552">
            <v>1040000</v>
          </cell>
          <cell r="CK552" t="str">
            <v>Республика Бурятия</v>
          </cell>
          <cell r="CL552" t="b">
            <v>1</v>
          </cell>
        </row>
        <row r="553">
          <cell r="CE553" t="str">
            <v>TC RU C-RU.MT22.B.00137</v>
          </cell>
          <cell r="CF553">
            <v>900000</v>
          </cell>
          <cell r="CG553">
            <v>1040000</v>
          </cell>
          <cell r="CK553" t="str">
            <v>Камчатский край</v>
          </cell>
          <cell r="CL553" t="b">
            <v>1</v>
          </cell>
        </row>
        <row r="554">
          <cell r="CE554" t="str">
            <v>TC RU C-RU.MT22.B.00138</v>
          </cell>
          <cell r="CF554">
            <v>900000</v>
          </cell>
          <cell r="CG554">
            <v>1040000</v>
          </cell>
          <cell r="CK554" t="str">
            <v>Республика Мордовия</v>
          </cell>
          <cell r="CL554" t="b">
            <v>0</v>
          </cell>
        </row>
        <row r="555">
          <cell r="CE555" t="str">
            <v>TC RU C-RU.MT22.B.00153</v>
          </cell>
          <cell r="CF555">
            <v>4000000</v>
          </cell>
          <cell r="CG555">
            <v>4600000</v>
          </cell>
          <cell r="CK555" t="str">
            <v>Курганская область</v>
          </cell>
          <cell r="CL555" t="b">
            <v>0</v>
          </cell>
        </row>
        <row r="556">
          <cell r="CE556" t="str">
            <v>TC RU C-RU.MT22.B.00168</v>
          </cell>
          <cell r="CF556">
            <v>900000</v>
          </cell>
          <cell r="CG556">
            <v>1040000</v>
          </cell>
          <cell r="CK556" t="str">
            <v>Республика Хакасия</v>
          </cell>
          <cell r="CL556" t="b">
            <v>1</v>
          </cell>
        </row>
        <row r="557">
          <cell r="CE557" t="str">
            <v>TC RU C-RU.MT22.B.00195</v>
          </cell>
          <cell r="CF557">
            <v>4000000</v>
          </cell>
          <cell r="CG557">
            <v>4600000</v>
          </cell>
          <cell r="CK557" t="str">
            <v>Ивановская область</v>
          </cell>
          <cell r="CL557" t="b">
            <v>0</v>
          </cell>
        </row>
        <row r="558">
          <cell r="CE558" t="str">
            <v>TC RU C-RU.MT22.B.00200</v>
          </cell>
          <cell r="CF558">
            <v>900000</v>
          </cell>
          <cell r="CG558">
            <v>1040000</v>
          </cell>
          <cell r="CK558" t="str">
            <v>Чеченская Республика</v>
          </cell>
          <cell r="CL558" t="b">
            <v>0</v>
          </cell>
        </row>
        <row r="559">
          <cell r="CE559" t="str">
            <v>TC RU C-RU.MT22.B.00201</v>
          </cell>
          <cell r="CF559">
            <v>900000</v>
          </cell>
          <cell r="CG559">
            <v>1040000</v>
          </cell>
          <cell r="CK559" t="str">
            <v>Костромская область</v>
          </cell>
          <cell r="CL559" t="b">
            <v>0</v>
          </cell>
        </row>
        <row r="560">
          <cell r="CE560" t="str">
            <v>TC RU C-RU.MT22.B.00202</v>
          </cell>
          <cell r="CF560">
            <v>900000</v>
          </cell>
          <cell r="CG560">
            <v>1040000</v>
          </cell>
          <cell r="CK560" t="str">
            <v>Республика Марий Эл</v>
          </cell>
          <cell r="CL560" t="b">
            <v>0</v>
          </cell>
        </row>
        <row r="561">
          <cell r="CE561" t="str">
            <v>TC RU C-RU.MT22.B.00203</v>
          </cell>
          <cell r="CF561">
            <v>900000</v>
          </cell>
          <cell r="CG561">
            <v>1040000</v>
          </cell>
          <cell r="CK561" t="str">
            <v>Магаданская область</v>
          </cell>
          <cell r="CL561" t="b">
            <v>1</v>
          </cell>
        </row>
        <row r="562">
          <cell r="CE562" t="str">
            <v>TC RU C-RU.MT22.B.00257</v>
          </cell>
          <cell r="CF562">
            <v>4000000</v>
          </cell>
          <cell r="CG562">
            <v>4600000</v>
          </cell>
          <cell r="CK562" t="str">
            <v>Псковская область</v>
          </cell>
          <cell r="CL562" t="b">
            <v>0</v>
          </cell>
        </row>
        <row r="563">
          <cell r="CE563" t="str">
            <v>TC RU C-RU.MT22.B.00377</v>
          </cell>
          <cell r="CF563">
            <v>4000000</v>
          </cell>
          <cell r="CG563">
            <v>4600000</v>
          </cell>
          <cell r="CK563" t="str">
            <v>Кабардино-Балкарская Республика</v>
          </cell>
          <cell r="CL563" t="b">
            <v>0</v>
          </cell>
        </row>
        <row r="564">
          <cell r="CE564" t="str">
            <v>TC RU C-RU.MT22.B.00378</v>
          </cell>
          <cell r="CF564">
            <v>4000000</v>
          </cell>
          <cell r="CG564">
            <v>4600000</v>
          </cell>
          <cell r="CK564" t="str">
            <v>Республика Северная Осетия — Алания</v>
          </cell>
          <cell r="CL564" t="b">
            <v>0</v>
          </cell>
        </row>
        <row r="565">
          <cell r="CE565" t="str">
            <v>TC RU C-RU.MT22.B.03194</v>
          </cell>
          <cell r="CF565">
            <v>3000000</v>
          </cell>
          <cell r="CG565">
            <v>3450000</v>
          </cell>
          <cell r="CK565" t="str">
            <v>Республика Адыгея</v>
          </cell>
          <cell r="CL565" t="b">
            <v>0</v>
          </cell>
        </row>
        <row r="566">
          <cell r="CE566" t="str">
            <v>TC RU C-RU.MT22.B.06508</v>
          </cell>
          <cell r="CF566">
            <v>1010000</v>
          </cell>
          <cell r="CG566">
            <v>1162000</v>
          </cell>
          <cell r="CK566" t="str">
            <v>Карачаево-Черкесская Республика</v>
          </cell>
          <cell r="CL566" t="b">
            <v>0</v>
          </cell>
        </row>
        <row r="567">
          <cell r="CE567" t="str">
            <v>TC RU C-RU.MT22.B.06509</v>
          </cell>
          <cell r="CF567">
            <v>880000</v>
          </cell>
          <cell r="CG567">
            <v>1010000</v>
          </cell>
          <cell r="CK567" t="str">
            <v>Чукотский автономный округ</v>
          </cell>
          <cell r="CL567" t="b">
            <v>1</v>
          </cell>
        </row>
        <row r="568">
          <cell r="CE568" t="str">
            <v>TC RU C-RU.MT22.B.06510</v>
          </cell>
          <cell r="CF568">
            <v>1010000</v>
          </cell>
          <cell r="CG568">
            <v>1162000</v>
          </cell>
          <cell r="CK568" t="str">
            <v>Республика Калмыкия</v>
          </cell>
          <cell r="CL568" t="b">
            <v>0</v>
          </cell>
        </row>
        <row r="569">
          <cell r="CE569" t="str">
            <v>TC RU C-RU.MT22.B.06511</v>
          </cell>
          <cell r="CF569">
            <v>880000</v>
          </cell>
          <cell r="CG569">
            <v>1010000</v>
          </cell>
          <cell r="CK569" t="str">
            <v>Республика Тыва</v>
          </cell>
          <cell r="CL569" t="b">
            <v>1</v>
          </cell>
        </row>
        <row r="570">
          <cell r="CE570" t="str">
            <v>TC RU C-RU.MT39.B.00073</v>
          </cell>
          <cell r="CF570">
            <v>250000</v>
          </cell>
          <cell r="CG570">
            <v>288000</v>
          </cell>
          <cell r="CK570" t="str">
            <v>Республика Ингушетия</v>
          </cell>
          <cell r="CL570" t="b">
            <v>0</v>
          </cell>
        </row>
        <row r="571">
          <cell r="CE571" t="str">
            <v>TC RU C-RU.MT39.B.00074</v>
          </cell>
          <cell r="CF571">
            <v>250000</v>
          </cell>
          <cell r="CG571">
            <v>288000</v>
          </cell>
          <cell r="CK571" t="str">
            <v>Еврейская автономная область</v>
          </cell>
          <cell r="CL571" t="b">
            <v>1</v>
          </cell>
        </row>
        <row r="572">
          <cell r="CE572" t="str">
            <v>TC RU C-RU.MT39.B.00075</v>
          </cell>
          <cell r="CF572">
            <v>250000</v>
          </cell>
          <cell r="CG572">
            <v>288000</v>
          </cell>
          <cell r="CK572" t="str">
            <v>Республика Алтай</v>
          </cell>
          <cell r="CL572" t="b">
            <v>1</v>
          </cell>
        </row>
        <row r="573">
          <cell r="CE573" t="str">
            <v>TC RU C-RU.MT39.B.00076</v>
          </cell>
          <cell r="CF573">
            <v>250000</v>
          </cell>
          <cell r="CG573">
            <v>288000</v>
          </cell>
        </row>
        <row r="574">
          <cell r="CE574" t="str">
            <v>TC RU C-RU.MT39.B.00077</v>
          </cell>
          <cell r="CF574">
            <v>250000</v>
          </cell>
          <cell r="CG574">
            <v>288000</v>
          </cell>
        </row>
        <row r="575">
          <cell r="CE575" t="str">
            <v>TC RU C-RU.MT39.B.00124</v>
          </cell>
          <cell r="CF575">
            <v>250000</v>
          </cell>
          <cell r="CG575">
            <v>288000</v>
          </cell>
        </row>
        <row r="576">
          <cell r="CE576" t="str">
            <v>TC RU C-RU.MT39.B.00125</v>
          </cell>
          <cell r="CF576">
            <v>250000</v>
          </cell>
          <cell r="CG576">
            <v>288000</v>
          </cell>
        </row>
        <row r="577">
          <cell r="CE577" t="str">
            <v>TC RU C-RU.MT39.B.00126</v>
          </cell>
          <cell r="CF577">
            <v>250000</v>
          </cell>
          <cell r="CG577">
            <v>288000</v>
          </cell>
        </row>
        <row r="578">
          <cell r="CE578" t="str">
            <v>TC RU C-RU.MT39.B.00127</v>
          </cell>
          <cell r="CF578">
            <v>250000</v>
          </cell>
          <cell r="CG578">
            <v>288000</v>
          </cell>
        </row>
        <row r="579">
          <cell r="CE579" t="str">
            <v>TC RU C-RU.MT39.B.00128</v>
          </cell>
          <cell r="CF579">
            <v>250000</v>
          </cell>
          <cell r="CG579">
            <v>288000</v>
          </cell>
        </row>
        <row r="580">
          <cell r="CE580" t="str">
            <v>TC RU C-RU.MT39.B.00130</v>
          </cell>
          <cell r="CF580">
            <v>250000</v>
          </cell>
          <cell r="CG580">
            <v>288000</v>
          </cell>
        </row>
        <row r="581">
          <cell r="CE581" t="str">
            <v>TC RU C-RU.MT39.B.00522</v>
          </cell>
          <cell r="CF581">
            <v>250000</v>
          </cell>
          <cell r="CG581">
            <v>288000</v>
          </cell>
        </row>
        <row r="582">
          <cell r="CE582" t="str">
            <v>TC RU C-RU.MT39.B.00523</v>
          </cell>
          <cell r="CF582">
            <v>250000</v>
          </cell>
          <cell r="CG582">
            <v>288000</v>
          </cell>
        </row>
        <row r="583">
          <cell r="CE583" t="str">
            <v>TC RU C-RU.MT39.B.00524</v>
          </cell>
          <cell r="CF583">
            <v>250000</v>
          </cell>
          <cell r="CG583">
            <v>288000</v>
          </cell>
        </row>
        <row r="584">
          <cell r="CE584" t="str">
            <v>TC RU C-RU.MT39.B.00526</v>
          </cell>
          <cell r="CF584">
            <v>250000</v>
          </cell>
          <cell r="CG584">
            <v>288000</v>
          </cell>
        </row>
        <row r="585">
          <cell r="CE585" t="str">
            <v>TC RU C-RU.MT39.B.00527</v>
          </cell>
          <cell r="CF585">
            <v>250000</v>
          </cell>
          <cell r="CG585">
            <v>288000</v>
          </cell>
        </row>
        <row r="586">
          <cell r="CE586" t="str">
            <v>TC RU C-RU.MT39.B.00528</v>
          </cell>
          <cell r="CF586">
            <v>250000</v>
          </cell>
          <cell r="CG586">
            <v>288000</v>
          </cell>
        </row>
        <row r="587">
          <cell r="CE587" t="str">
            <v>TC RU C-RU.MT39.B.00529</v>
          </cell>
          <cell r="CF587">
            <v>250000</v>
          </cell>
          <cell r="CG587">
            <v>288000</v>
          </cell>
        </row>
        <row r="588">
          <cell r="CE588" t="str">
            <v>TC RU C-RU.MT39.B.00530</v>
          </cell>
          <cell r="CF588">
            <v>250000</v>
          </cell>
          <cell r="CG588">
            <v>288000</v>
          </cell>
        </row>
        <row r="589">
          <cell r="CE589" t="str">
            <v>TC RU C-RU.MT39.B.00531</v>
          </cell>
          <cell r="CF589">
            <v>250000</v>
          </cell>
          <cell r="CG589">
            <v>288000</v>
          </cell>
        </row>
        <row r="590">
          <cell r="CE590" t="str">
            <v>TC RU C-RU.MT39.B.00532</v>
          </cell>
          <cell r="CF590">
            <v>250000</v>
          </cell>
          <cell r="CG590">
            <v>288000</v>
          </cell>
        </row>
        <row r="591">
          <cell r="CE591" t="str">
            <v>TC RU C-RU.MT39.B.00533</v>
          </cell>
          <cell r="CF591">
            <v>250000</v>
          </cell>
          <cell r="CG591">
            <v>288000</v>
          </cell>
        </row>
        <row r="592">
          <cell r="CE592" t="str">
            <v>TC RU C-RU.MT39.B.00534</v>
          </cell>
          <cell r="CF592">
            <v>250000</v>
          </cell>
          <cell r="CG592">
            <v>288000</v>
          </cell>
        </row>
        <row r="593">
          <cell r="CE593" t="str">
            <v>TC RU C-RU.MT40.B.00163</v>
          </cell>
          <cell r="CF593">
            <v>250000</v>
          </cell>
          <cell r="CG593">
            <v>288000</v>
          </cell>
        </row>
        <row r="594">
          <cell r="CE594" t="str">
            <v>TC RU C-RU.MT40.B.00212</v>
          </cell>
          <cell r="CF594">
            <v>880000</v>
          </cell>
          <cell r="CG594">
            <v>1010000</v>
          </cell>
        </row>
        <row r="595">
          <cell r="CE595" t="str">
            <v>TC RU C-RU.MT40.B.00222</v>
          </cell>
          <cell r="CF595">
            <v>880000</v>
          </cell>
          <cell r="CG595">
            <v>1010000</v>
          </cell>
        </row>
        <row r="596">
          <cell r="CE596" t="str">
            <v>TC RU C-RU.MT40.B.00239</v>
          </cell>
          <cell r="CF596">
            <v>250000</v>
          </cell>
          <cell r="CG596">
            <v>288000</v>
          </cell>
        </row>
        <row r="597">
          <cell r="CE597" t="str">
            <v>TC RU C-RU.MX17.B.00384</v>
          </cell>
          <cell r="CF597">
            <v>1010000</v>
          </cell>
          <cell r="CG597">
            <v>1162000</v>
          </cell>
        </row>
        <row r="598">
          <cell r="CE598" t="str">
            <v>TC RU C-RU.MX24.B.00008</v>
          </cell>
          <cell r="CF598">
            <v>1010000</v>
          </cell>
          <cell r="CG598">
            <v>1162000</v>
          </cell>
        </row>
        <row r="599">
          <cell r="CE599" t="str">
            <v>TC RU C-RU.MX24.B.00536</v>
          </cell>
          <cell r="CF599">
            <v>220000</v>
          </cell>
          <cell r="CG599">
            <v>255000</v>
          </cell>
        </row>
        <row r="600">
          <cell r="CE600" t="str">
            <v>TC RU C-RU.MX24.B.00537</v>
          </cell>
          <cell r="CF600">
            <v>220000</v>
          </cell>
          <cell r="CG600">
            <v>255000</v>
          </cell>
        </row>
        <row r="601">
          <cell r="CE601" t="str">
            <v>TC RU C-RU.MX24.B.00538</v>
          </cell>
          <cell r="CF601">
            <v>220000</v>
          </cell>
          <cell r="CG601">
            <v>255000</v>
          </cell>
        </row>
        <row r="602">
          <cell r="CE602" t="str">
            <v>TC RU C-RU.MБ16.B.00001</v>
          </cell>
          <cell r="CF602">
            <v>880000</v>
          </cell>
          <cell r="CG602">
            <v>1010000</v>
          </cell>
        </row>
        <row r="603">
          <cell r="CE603" t="str">
            <v>TC RU C-RU.MБ16.B.00004</v>
          </cell>
          <cell r="CF603">
            <v>880000</v>
          </cell>
          <cell r="CG603">
            <v>1010000</v>
          </cell>
        </row>
        <row r="604">
          <cell r="CE604" t="str">
            <v>TC RU C-RU.MБ16.B.00005</v>
          </cell>
          <cell r="CF604">
            <v>1010000</v>
          </cell>
          <cell r="CG604">
            <v>1162000</v>
          </cell>
        </row>
        <row r="605">
          <cell r="CE605" t="str">
            <v>TC RU C-RU.MБ16.B.00007</v>
          </cell>
          <cell r="CF605">
            <v>880000</v>
          </cell>
          <cell r="CG605">
            <v>1010000</v>
          </cell>
        </row>
        <row r="606">
          <cell r="CE606" t="str">
            <v>TC RU C-RU.MБ16.B.00009</v>
          </cell>
          <cell r="CF606">
            <v>880000</v>
          </cell>
          <cell r="CG606">
            <v>1010000</v>
          </cell>
        </row>
        <row r="607">
          <cell r="CE607" t="str">
            <v>TC RU C-RU.MБ16.B.00012</v>
          </cell>
          <cell r="CF607">
            <v>1010000</v>
          </cell>
          <cell r="CG607">
            <v>1162000</v>
          </cell>
        </row>
        <row r="608">
          <cell r="CE608" t="str">
            <v>TC RU C-RU.MБ16.B.00021</v>
          </cell>
          <cell r="CF608">
            <v>880000</v>
          </cell>
          <cell r="CG608">
            <v>1010000</v>
          </cell>
        </row>
        <row r="609">
          <cell r="CE609" t="str">
            <v>TC RU C-RU.MБ16.B.00022</v>
          </cell>
          <cell r="CF609">
            <v>880000</v>
          </cell>
          <cell r="CG609">
            <v>1010000</v>
          </cell>
        </row>
        <row r="610">
          <cell r="CE610" t="str">
            <v>TC RU C-RU.MБ16.B.00024</v>
          </cell>
          <cell r="CF610">
            <v>880000</v>
          </cell>
          <cell r="CG610">
            <v>1010000</v>
          </cell>
        </row>
        <row r="611">
          <cell r="CE611" t="str">
            <v>TC RU C-RU.MБ16.B.00029</v>
          </cell>
          <cell r="CF611">
            <v>880000</v>
          </cell>
          <cell r="CG611">
            <v>1010000</v>
          </cell>
        </row>
        <row r="612">
          <cell r="CE612" t="str">
            <v>TC RU C-RU.MБ16.B.00030</v>
          </cell>
          <cell r="CF612">
            <v>880000</v>
          </cell>
          <cell r="CG612">
            <v>1010000</v>
          </cell>
        </row>
        <row r="613">
          <cell r="CE613" t="str">
            <v>TC RU C-RU.MБ16.B.00036</v>
          </cell>
          <cell r="CF613">
            <v>880000</v>
          </cell>
          <cell r="CG613">
            <v>1010000</v>
          </cell>
        </row>
        <row r="614">
          <cell r="CE614" t="str">
            <v>TC RU C-RU.MБ16.B.00040</v>
          </cell>
          <cell r="CF614">
            <v>880000</v>
          </cell>
          <cell r="CG614">
            <v>1010000</v>
          </cell>
        </row>
        <row r="615">
          <cell r="CE615" t="str">
            <v>TC RU C-RU.MБ16.B.00048</v>
          </cell>
          <cell r="CF615">
            <v>880000</v>
          </cell>
          <cell r="CG615">
            <v>1010000</v>
          </cell>
        </row>
        <row r="616">
          <cell r="CE616" t="str">
            <v>TC RU C-RU.MБ16.B.00053</v>
          </cell>
          <cell r="CF616">
            <v>450000</v>
          </cell>
          <cell r="CG616">
            <v>518000</v>
          </cell>
        </row>
        <row r="617">
          <cell r="CE617" t="str">
            <v>TC RU C-RU.MБ16.B.00058</v>
          </cell>
          <cell r="CF617">
            <v>880000</v>
          </cell>
          <cell r="CG617">
            <v>1010000</v>
          </cell>
        </row>
        <row r="618">
          <cell r="CE618" t="str">
            <v>TC RU C-RU.MБ16.B.00059</v>
          </cell>
          <cell r="CF618">
            <v>880000</v>
          </cell>
          <cell r="CG618">
            <v>1010000</v>
          </cell>
        </row>
        <row r="619">
          <cell r="CE619" t="str">
            <v>TC RU C-RU.MБ16.B.00064</v>
          </cell>
          <cell r="CF619">
            <v>450000</v>
          </cell>
          <cell r="CG619">
            <v>518000</v>
          </cell>
        </row>
        <row r="620">
          <cell r="CE620" t="str">
            <v>TC RU C-RU.MБ16.B.00070</v>
          </cell>
          <cell r="CF620">
            <v>450000</v>
          </cell>
          <cell r="CG620">
            <v>518000</v>
          </cell>
        </row>
        <row r="621">
          <cell r="CE621" t="str">
            <v>TC RU C-RU.MБ16.B.0035</v>
          </cell>
          <cell r="CF621">
            <v>880000</v>
          </cell>
          <cell r="CG621">
            <v>1010000</v>
          </cell>
        </row>
        <row r="622">
          <cell r="CE622" t="str">
            <v>TC RU C-RU.MБ16.B/00038</v>
          </cell>
          <cell r="CF622">
            <v>880000</v>
          </cell>
          <cell r="CG622">
            <v>1010000</v>
          </cell>
        </row>
        <row r="623">
          <cell r="CE623" t="str">
            <v>TC RU C-RU.MБ17.B.00001</v>
          </cell>
          <cell r="CF623">
            <v>880000</v>
          </cell>
          <cell r="CG623">
            <v>1010000</v>
          </cell>
        </row>
        <row r="624">
          <cell r="CE624" t="str">
            <v>TC RU C-RU.MБ17.B.00002</v>
          </cell>
          <cell r="CF624">
            <v>880000</v>
          </cell>
          <cell r="CG624">
            <v>1010000</v>
          </cell>
        </row>
        <row r="625">
          <cell r="CE625" t="str">
            <v>TC RU C-RU.MБ17.B.00006</v>
          </cell>
          <cell r="CF625">
            <v>880000</v>
          </cell>
          <cell r="CG625">
            <v>1010000</v>
          </cell>
        </row>
        <row r="626">
          <cell r="CE626" t="str">
            <v>TC RU C-RU.MБ17.B.00007</v>
          </cell>
          <cell r="CF626">
            <v>880000</v>
          </cell>
          <cell r="CG626">
            <v>1010000</v>
          </cell>
        </row>
        <row r="627">
          <cell r="CE627" t="str">
            <v>TC RU C-RU.MБ17.B.00008</v>
          </cell>
          <cell r="CF627">
            <v>880000</v>
          </cell>
          <cell r="CG627">
            <v>1010000</v>
          </cell>
        </row>
        <row r="628">
          <cell r="CE628" t="str">
            <v>TC RU C-RU.ДЛ02.B.00070</v>
          </cell>
          <cell r="CF628">
            <v>450000</v>
          </cell>
          <cell r="CG628">
            <v>518000</v>
          </cell>
        </row>
        <row r="629">
          <cell r="CE629" t="str">
            <v>TC RU C-RU.ЦC01.B.00547</v>
          </cell>
          <cell r="CF629">
            <v>880000</v>
          </cell>
          <cell r="CG629">
            <v>1010000</v>
          </cell>
        </row>
        <row r="630">
          <cell r="CE630" t="str">
            <v>TC RU E- RU.MP03.00058.P1</v>
          </cell>
          <cell r="CF630">
            <v>880000</v>
          </cell>
          <cell r="CG630">
            <v>1010000</v>
          </cell>
        </row>
        <row r="631">
          <cell r="CE631" t="str">
            <v>TC RU E- RU.MP03.00058.P2</v>
          </cell>
          <cell r="CF631">
            <v>880000</v>
          </cell>
          <cell r="CG631">
            <v>1010000</v>
          </cell>
        </row>
        <row r="632">
          <cell r="CE632" t="str">
            <v>TC RU E- RU.MP03.00061</v>
          </cell>
          <cell r="CF632">
            <v>880000</v>
          </cell>
          <cell r="CG632">
            <v>1010000</v>
          </cell>
        </row>
        <row r="633">
          <cell r="CE633" t="str">
            <v>TC RU E- RU.MP03.00061.P1</v>
          </cell>
          <cell r="CF633">
            <v>880000</v>
          </cell>
          <cell r="CG633">
            <v>1010000</v>
          </cell>
        </row>
        <row r="634">
          <cell r="CE634" t="str">
            <v>TC RU E- RU.MP03.00074</v>
          </cell>
          <cell r="CF634">
            <v>880000</v>
          </cell>
          <cell r="CG634">
            <v>1010000</v>
          </cell>
        </row>
        <row r="635">
          <cell r="CE635" t="str">
            <v>TC RU E- RU.MP03.00088</v>
          </cell>
          <cell r="CF635">
            <v>880000</v>
          </cell>
          <cell r="CG635">
            <v>1010000</v>
          </cell>
        </row>
        <row r="636">
          <cell r="CE636" t="str">
            <v>TC RU E- RU.ГA06.00056.P1</v>
          </cell>
          <cell r="CF636">
            <v>880000</v>
          </cell>
          <cell r="CG636">
            <v>1010000</v>
          </cell>
        </row>
        <row r="637">
          <cell r="CE637" t="str">
            <v>TC RU E-RU ГA06.00196</v>
          </cell>
          <cell r="CF637">
            <v>250000</v>
          </cell>
          <cell r="CG637">
            <v>288000</v>
          </cell>
        </row>
        <row r="638">
          <cell r="CE638" t="str">
            <v>TC RU E-RU,ГA06.00185</v>
          </cell>
          <cell r="CF638">
            <v>250000</v>
          </cell>
          <cell r="CG638">
            <v>288000</v>
          </cell>
        </row>
        <row r="639">
          <cell r="CE639" t="str">
            <v>TC RU E-RU. MP02.00032</v>
          </cell>
          <cell r="CF639">
            <v>250000</v>
          </cell>
          <cell r="CG639">
            <v>288000</v>
          </cell>
        </row>
        <row r="640">
          <cell r="CE640" t="str">
            <v>TC RU E-RU. ГA 06.00196</v>
          </cell>
          <cell r="CF640">
            <v>250000</v>
          </cell>
          <cell r="CG640">
            <v>288000</v>
          </cell>
        </row>
        <row r="641">
          <cell r="CE641" t="str">
            <v>TC RU E-RU.AЖ04.00001</v>
          </cell>
          <cell r="CF641">
            <v>880000</v>
          </cell>
          <cell r="CG641">
            <v>1010000</v>
          </cell>
        </row>
        <row r="642">
          <cell r="CE642" t="str">
            <v>TC RU E-RU.AЖ04.00002</v>
          </cell>
          <cell r="CF642">
            <v>880000</v>
          </cell>
          <cell r="CG642">
            <v>1010000</v>
          </cell>
        </row>
        <row r="643">
          <cell r="CE643" t="str">
            <v>TC RU E-RU.AЖ04.00010</v>
          </cell>
          <cell r="CF643">
            <v>880000</v>
          </cell>
          <cell r="CG643">
            <v>1010000</v>
          </cell>
        </row>
        <row r="644">
          <cell r="CE644" t="str">
            <v>TC RU E-RU.AЖ04.00012</v>
          </cell>
          <cell r="CF644">
            <v>880000</v>
          </cell>
          <cell r="CG644">
            <v>1010000</v>
          </cell>
        </row>
        <row r="645">
          <cell r="CE645" t="str">
            <v>TC RU E-RU.AЖ04.00046</v>
          </cell>
          <cell r="CF645">
            <v>250000</v>
          </cell>
          <cell r="CG645">
            <v>288000</v>
          </cell>
        </row>
        <row r="646">
          <cell r="CE646" t="str">
            <v>TC RU E-RU.AЖ04.00052</v>
          </cell>
          <cell r="CF646">
            <v>250000</v>
          </cell>
          <cell r="CG646">
            <v>288000</v>
          </cell>
        </row>
        <row r="647">
          <cell r="CE647" t="str">
            <v>TC RU E-RU.MP02.00002</v>
          </cell>
          <cell r="CF647">
            <v>250000</v>
          </cell>
          <cell r="CG647">
            <v>288000</v>
          </cell>
        </row>
        <row r="648">
          <cell r="CE648" t="str">
            <v>TC RU E-RU.MP02.00006.P1</v>
          </cell>
          <cell r="CF648">
            <v>250000</v>
          </cell>
          <cell r="CG648">
            <v>288000</v>
          </cell>
        </row>
        <row r="649">
          <cell r="CE649" t="str">
            <v>TC RU E-RU.MP02.00008</v>
          </cell>
          <cell r="CF649">
            <v>250000</v>
          </cell>
          <cell r="CG649">
            <v>288000</v>
          </cell>
        </row>
        <row r="650">
          <cell r="CE650" t="str">
            <v>TC RU E-RU.MP02.00015</v>
          </cell>
          <cell r="CF650">
            <v>250000</v>
          </cell>
          <cell r="CG650">
            <v>288000</v>
          </cell>
        </row>
        <row r="651">
          <cell r="CE651" t="str">
            <v>TC RU E-RU.MP02.00018</v>
          </cell>
          <cell r="CF651">
            <v>250000</v>
          </cell>
          <cell r="CG651">
            <v>288000</v>
          </cell>
        </row>
        <row r="652">
          <cell r="CE652" t="str">
            <v>TC RU E-RU.MP02.00022</v>
          </cell>
          <cell r="CF652">
            <v>250000</v>
          </cell>
          <cell r="CG652">
            <v>288000</v>
          </cell>
        </row>
        <row r="653">
          <cell r="CE653" t="str">
            <v>TC RU E-RU.MP02.00023</v>
          </cell>
          <cell r="CF653">
            <v>250000</v>
          </cell>
          <cell r="CG653">
            <v>288000</v>
          </cell>
        </row>
        <row r="654">
          <cell r="CE654" t="str">
            <v>TC RU E-RU.MP02.00024</v>
          </cell>
          <cell r="CF654">
            <v>250000</v>
          </cell>
          <cell r="CG654">
            <v>288000</v>
          </cell>
        </row>
        <row r="655">
          <cell r="CE655" t="str">
            <v>TC RU E-RU.MP02.00028</v>
          </cell>
          <cell r="CF655">
            <v>250000</v>
          </cell>
          <cell r="CG655">
            <v>288000</v>
          </cell>
        </row>
        <row r="656">
          <cell r="CE656" t="str">
            <v>TC RU E-RU.MP02.00036</v>
          </cell>
          <cell r="CF656">
            <v>250000</v>
          </cell>
          <cell r="CG656">
            <v>288000</v>
          </cell>
        </row>
        <row r="657">
          <cell r="CE657" t="str">
            <v>TC RU E-RU.MP02.00037.P1</v>
          </cell>
          <cell r="CF657">
            <v>250000</v>
          </cell>
          <cell r="CG657">
            <v>288000</v>
          </cell>
        </row>
        <row r="658">
          <cell r="CE658" t="str">
            <v>TC RU E-RU.MP02.00038</v>
          </cell>
          <cell r="CF658">
            <v>250000</v>
          </cell>
          <cell r="CG658">
            <v>288000</v>
          </cell>
        </row>
        <row r="659">
          <cell r="CE659" t="str">
            <v>TC RU E-RU.MP02.00040</v>
          </cell>
          <cell r="CF659">
            <v>250000</v>
          </cell>
          <cell r="CG659">
            <v>288000</v>
          </cell>
        </row>
        <row r="660">
          <cell r="CE660" t="str">
            <v>TC RU E-RU.MP02.00048</v>
          </cell>
          <cell r="CF660">
            <v>250000</v>
          </cell>
          <cell r="CG660">
            <v>288000</v>
          </cell>
        </row>
        <row r="661">
          <cell r="CE661" t="str">
            <v>TC RU E-RU.MP02.00053</v>
          </cell>
          <cell r="CF661">
            <v>250000</v>
          </cell>
          <cell r="CG661">
            <v>288000</v>
          </cell>
        </row>
        <row r="662">
          <cell r="CE662" t="str">
            <v>TC RU E-RU.MP03.00010</v>
          </cell>
          <cell r="CF662">
            <v>880000</v>
          </cell>
          <cell r="CG662">
            <v>1010000</v>
          </cell>
        </row>
        <row r="663">
          <cell r="CE663" t="str">
            <v>TC RU E-RU.MP03.00022</v>
          </cell>
          <cell r="CF663">
            <v>880000</v>
          </cell>
          <cell r="CG663">
            <v>1010000</v>
          </cell>
        </row>
        <row r="664">
          <cell r="CE664" t="str">
            <v>TC RU E-RU.MP03.00035</v>
          </cell>
          <cell r="CF664">
            <v>880000</v>
          </cell>
          <cell r="CG664">
            <v>1010000</v>
          </cell>
        </row>
        <row r="665">
          <cell r="CE665" t="str">
            <v>TC RU E-RU.MP03.00042</v>
          </cell>
          <cell r="CF665">
            <v>880000</v>
          </cell>
          <cell r="CG665">
            <v>1010000</v>
          </cell>
        </row>
        <row r="666">
          <cell r="CE666" t="str">
            <v>TC RU E-RU.MP03.00074</v>
          </cell>
          <cell r="CF666">
            <v>880000</v>
          </cell>
          <cell r="CG666">
            <v>1010000</v>
          </cell>
        </row>
        <row r="667">
          <cell r="CE667" t="str">
            <v>TC RU E-RU.MP03.00221</v>
          </cell>
          <cell r="CF667">
            <v>880000</v>
          </cell>
          <cell r="CG667">
            <v>1010000</v>
          </cell>
        </row>
        <row r="668">
          <cell r="CE668" t="str">
            <v>TC RU E-RU.MP03.00261</v>
          </cell>
          <cell r="CF668">
            <v>880000</v>
          </cell>
          <cell r="CG668">
            <v>1010000</v>
          </cell>
        </row>
        <row r="669">
          <cell r="CE669" t="str">
            <v>TC RU E-RU.MP03.00319</v>
          </cell>
          <cell r="CF669">
            <v>880000</v>
          </cell>
          <cell r="CG669">
            <v>1010000</v>
          </cell>
        </row>
        <row r="670">
          <cell r="CE670" t="str">
            <v>TC RU E-RU.MP03.00321</v>
          </cell>
          <cell r="CF670">
            <v>250000</v>
          </cell>
          <cell r="CG670">
            <v>288000</v>
          </cell>
        </row>
        <row r="671">
          <cell r="CE671" t="str">
            <v>TC RU E-RU.MP03.00327</v>
          </cell>
          <cell r="CF671">
            <v>880000</v>
          </cell>
          <cell r="CG671">
            <v>1010000</v>
          </cell>
        </row>
        <row r="672">
          <cell r="CE672" t="str">
            <v>TC RU E-RU.MP03.00352</v>
          </cell>
          <cell r="CF672">
            <v>250000</v>
          </cell>
          <cell r="CG672">
            <v>288000</v>
          </cell>
        </row>
        <row r="673">
          <cell r="CE673" t="str">
            <v>TC RU E-RU.MP03.00371</v>
          </cell>
          <cell r="CF673">
            <v>880000</v>
          </cell>
          <cell r="CG673">
            <v>1010000</v>
          </cell>
        </row>
        <row r="674">
          <cell r="CE674" t="str">
            <v>TC RU E-RU.MP03.00410</v>
          </cell>
          <cell r="CF674">
            <v>880000</v>
          </cell>
          <cell r="CG674">
            <v>1010000</v>
          </cell>
        </row>
        <row r="675">
          <cell r="CE675" t="str">
            <v>TC RU E-RU.MP03.00418</v>
          </cell>
          <cell r="CF675">
            <v>880000</v>
          </cell>
          <cell r="CG675">
            <v>1010000</v>
          </cell>
        </row>
        <row r="676">
          <cell r="CE676" t="str">
            <v>TC RU E-RU.MP03.00432</v>
          </cell>
          <cell r="CF676">
            <v>880000</v>
          </cell>
          <cell r="CG676">
            <v>1010000</v>
          </cell>
        </row>
        <row r="677">
          <cell r="CE677" t="str">
            <v>TC RU E-RU.MP03.00452</v>
          </cell>
          <cell r="CF677">
            <v>450000</v>
          </cell>
          <cell r="CG677">
            <v>518000</v>
          </cell>
        </row>
        <row r="678">
          <cell r="CE678" t="str">
            <v>TC RU E-RU.MP03.00453</v>
          </cell>
          <cell r="CF678">
            <v>880000</v>
          </cell>
          <cell r="CG678">
            <v>1010000</v>
          </cell>
        </row>
        <row r="679">
          <cell r="CE679" t="str">
            <v>TC RU E-RU.MP03.00469</v>
          </cell>
          <cell r="CF679">
            <v>250000</v>
          </cell>
          <cell r="CG679">
            <v>288000</v>
          </cell>
        </row>
        <row r="680">
          <cell r="CE680" t="str">
            <v>TC RU E-RU.MP03.00472</v>
          </cell>
          <cell r="CF680">
            <v>450000</v>
          </cell>
          <cell r="CG680">
            <v>518000</v>
          </cell>
        </row>
        <row r="681">
          <cell r="CE681" t="str">
            <v>TC RU E-RU.MP03.00510</v>
          </cell>
          <cell r="CF681">
            <v>880000</v>
          </cell>
          <cell r="CG681">
            <v>1010000</v>
          </cell>
        </row>
        <row r="682">
          <cell r="CE682" t="str">
            <v>TC RU E-RU.MP03.00511</v>
          </cell>
          <cell r="CF682">
            <v>880000</v>
          </cell>
          <cell r="CG682">
            <v>1010000</v>
          </cell>
        </row>
        <row r="683">
          <cell r="CE683" t="str">
            <v>TC RU E-RU.MP03.00530</v>
          </cell>
          <cell r="CF683">
            <v>880000</v>
          </cell>
          <cell r="CG683">
            <v>1010000</v>
          </cell>
        </row>
        <row r="684">
          <cell r="CE684" t="str">
            <v>TC RU E-RU.MP03.00534</v>
          </cell>
          <cell r="CF684">
            <v>880000</v>
          </cell>
          <cell r="CG684">
            <v>1010000</v>
          </cell>
        </row>
        <row r="685">
          <cell r="CE685" t="str">
            <v>TC RU E-RU.MP03.00538</v>
          </cell>
          <cell r="CF685">
            <v>450000</v>
          </cell>
          <cell r="CG685">
            <v>518000</v>
          </cell>
        </row>
        <row r="686">
          <cell r="CE686" t="str">
            <v>TC RU E-RU.MP03.00572</v>
          </cell>
          <cell r="CF686">
            <v>250000</v>
          </cell>
          <cell r="CG686">
            <v>288000</v>
          </cell>
        </row>
        <row r="687">
          <cell r="CE687" t="str">
            <v>TC RU E-RU.MP03.00596</v>
          </cell>
          <cell r="CF687">
            <v>880000</v>
          </cell>
          <cell r="CG687">
            <v>1010000</v>
          </cell>
        </row>
        <row r="688">
          <cell r="CE688" t="str">
            <v>TC RU E-RU.MT.22.00605</v>
          </cell>
          <cell r="CF688">
            <v>880000</v>
          </cell>
          <cell r="CG688">
            <v>1010000</v>
          </cell>
        </row>
        <row r="689">
          <cell r="CE689" t="str">
            <v>TC RU E-RU.MT02.00103</v>
          </cell>
          <cell r="CF689">
            <v>880000</v>
          </cell>
          <cell r="CG689">
            <v>1010000</v>
          </cell>
        </row>
        <row r="690">
          <cell r="CE690" t="str">
            <v>TC RU E-RU.MT02.00483</v>
          </cell>
          <cell r="CF690">
            <v>880000</v>
          </cell>
          <cell r="CG690">
            <v>1010000</v>
          </cell>
        </row>
        <row r="691">
          <cell r="CE691" t="str">
            <v>TC RU E-RU.MT02.00690.P1</v>
          </cell>
          <cell r="CF691">
            <v>500000</v>
          </cell>
          <cell r="CG691">
            <v>575000</v>
          </cell>
        </row>
        <row r="692">
          <cell r="CE692" t="str">
            <v>TC RU E-RU.MT02.00693</v>
          </cell>
          <cell r="CF692">
            <v>500000</v>
          </cell>
          <cell r="CG692">
            <v>575000</v>
          </cell>
        </row>
        <row r="693">
          <cell r="CE693" t="str">
            <v>TC RU E-RU.MT21.A.00417</v>
          </cell>
          <cell r="CF693">
            <v>450000</v>
          </cell>
          <cell r="CG693">
            <v>518000</v>
          </cell>
        </row>
        <row r="694">
          <cell r="CE694" t="str">
            <v>TC RU E-RU.MT22.00001</v>
          </cell>
          <cell r="CF694">
            <v>450000</v>
          </cell>
          <cell r="CG694">
            <v>518000</v>
          </cell>
        </row>
        <row r="695">
          <cell r="CE695" t="str">
            <v>TC RU E-RU.MT22.00001 </v>
          </cell>
          <cell r="CF695">
            <v>450000</v>
          </cell>
          <cell r="CG695">
            <v>518000</v>
          </cell>
        </row>
        <row r="696">
          <cell r="CE696" t="str">
            <v>TC RU E-RU.MT22.00028.П1</v>
          </cell>
          <cell r="CF696">
            <v>450000</v>
          </cell>
          <cell r="CG696">
            <v>518000</v>
          </cell>
        </row>
        <row r="697">
          <cell r="CE697" t="str">
            <v>TC RU E-RU.MT22.00028.П1.P1</v>
          </cell>
          <cell r="CF697">
            <v>450000</v>
          </cell>
          <cell r="CG697">
            <v>518000</v>
          </cell>
        </row>
        <row r="698">
          <cell r="CE698" t="str">
            <v>TC RU E-RU.MT22.00076.P3</v>
          </cell>
          <cell r="CF698">
            <v>880000</v>
          </cell>
          <cell r="CG698">
            <v>1010000</v>
          </cell>
        </row>
        <row r="699">
          <cell r="CE699" t="str">
            <v>TC RU E-RU.MT22.00077.P3</v>
          </cell>
          <cell r="CF699">
            <v>880000</v>
          </cell>
          <cell r="CG699">
            <v>1010000</v>
          </cell>
        </row>
        <row r="700">
          <cell r="CE700" t="str">
            <v>TC RU E-RU.MT22.00091.П1</v>
          </cell>
          <cell r="CF700">
            <v>450000</v>
          </cell>
          <cell r="CG700">
            <v>518000</v>
          </cell>
        </row>
        <row r="701">
          <cell r="CE701" t="str">
            <v>TC RU E-RU.MT22.00102.P2</v>
          </cell>
          <cell r="CF701">
            <v>500000</v>
          </cell>
          <cell r="CG701">
            <v>575000</v>
          </cell>
        </row>
        <row r="702">
          <cell r="CE702" t="str">
            <v>TC RU E-RU.MT22.00197.П1</v>
          </cell>
          <cell r="CF702">
            <v>880000</v>
          </cell>
          <cell r="CG702">
            <v>1010000</v>
          </cell>
        </row>
        <row r="703">
          <cell r="CE703" t="str">
            <v>TC RU E-RU.MT22.00215</v>
          </cell>
          <cell r="CF703">
            <v>250000</v>
          </cell>
          <cell r="CG703">
            <v>288000</v>
          </cell>
        </row>
        <row r="704">
          <cell r="CE704" t="str">
            <v>TC RU E-RU.MT22.00216</v>
          </cell>
          <cell r="CF704">
            <v>250000</v>
          </cell>
          <cell r="CG704">
            <v>288000</v>
          </cell>
        </row>
        <row r="705">
          <cell r="CE705" t="str">
            <v>TC RU E-RU.MT22.00267</v>
          </cell>
          <cell r="CF705">
            <v>250000</v>
          </cell>
          <cell r="CG705">
            <v>288000</v>
          </cell>
        </row>
        <row r="706">
          <cell r="CE706" t="str">
            <v>TC RU E-RU.MT22.00268</v>
          </cell>
          <cell r="CF706">
            <v>250000</v>
          </cell>
          <cell r="CG706">
            <v>288000</v>
          </cell>
        </row>
        <row r="707">
          <cell r="CE707" t="str">
            <v>TC RU E-RU.MT22.00275</v>
          </cell>
          <cell r="CF707">
            <v>450000</v>
          </cell>
          <cell r="CG707">
            <v>518000</v>
          </cell>
        </row>
        <row r="708">
          <cell r="CE708" t="str">
            <v>TC RU E-RU.MT22.00317.P2</v>
          </cell>
          <cell r="CF708">
            <v>880000</v>
          </cell>
          <cell r="CG708">
            <v>1010000</v>
          </cell>
        </row>
        <row r="709">
          <cell r="CE709" t="str">
            <v>TC RU E-RU.MT22.00346.P1</v>
          </cell>
          <cell r="CF709">
            <v>880000</v>
          </cell>
          <cell r="CG709">
            <v>1010000</v>
          </cell>
        </row>
        <row r="710">
          <cell r="CE710" t="str">
            <v>TC RU E-RU.MT22.00385</v>
          </cell>
          <cell r="CF710">
            <v>250000</v>
          </cell>
          <cell r="CG710">
            <v>288000</v>
          </cell>
        </row>
        <row r="711">
          <cell r="CE711" t="str">
            <v>TC RU E-RU.MT22.00394 </v>
          </cell>
          <cell r="CF711">
            <v>500000</v>
          </cell>
          <cell r="CG711">
            <v>575000</v>
          </cell>
        </row>
        <row r="712">
          <cell r="CE712" t="str">
            <v>TC RU E-RU.MT22.00421</v>
          </cell>
          <cell r="CF712">
            <v>500000</v>
          </cell>
          <cell r="CG712">
            <v>575000</v>
          </cell>
        </row>
        <row r="713">
          <cell r="CE713" t="str">
            <v>TC RU E-RU.MT22.00424</v>
          </cell>
          <cell r="CF713">
            <v>880000</v>
          </cell>
          <cell r="CG713">
            <v>1010000</v>
          </cell>
        </row>
        <row r="714">
          <cell r="CE714" t="str">
            <v>TC RU E-RU.MT22.00428</v>
          </cell>
          <cell r="CF714">
            <v>450000</v>
          </cell>
          <cell r="CG714">
            <v>518000</v>
          </cell>
        </row>
        <row r="715">
          <cell r="CE715" t="str">
            <v>TC RU E-RU.MT22.00430</v>
          </cell>
          <cell r="CF715">
            <v>450000</v>
          </cell>
          <cell r="CG715">
            <v>518000</v>
          </cell>
        </row>
        <row r="716">
          <cell r="CE716" t="str">
            <v>TC RU E-RU.MT22.00432.P1</v>
          </cell>
          <cell r="CF716">
            <v>450000</v>
          </cell>
          <cell r="CG716">
            <v>518000</v>
          </cell>
        </row>
        <row r="717">
          <cell r="CE717" t="str">
            <v>TC RU E-RU.MT22.00432.P1 </v>
          </cell>
          <cell r="CF717">
            <v>250000</v>
          </cell>
          <cell r="CG717">
            <v>288000</v>
          </cell>
        </row>
        <row r="718">
          <cell r="CE718" t="str">
            <v>TC RU E-RU.MT22.00445</v>
          </cell>
          <cell r="CF718">
            <v>250000</v>
          </cell>
          <cell r="CG718">
            <v>288000</v>
          </cell>
        </row>
        <row r="719">
          <cell r="CE719" t="str">
            <v>TC RU E-RU.MT22.00450</v>
          </cell>
          <cell r="CF719">
            <v>250000</v>
          </cell>
          <cell r="CG719">
            <v>288000</v>
          </cell>
        </row>
        <row r="720">
          <cell r="CE720" t="str">
            <v>TC RU E-RU.MT22.00454</v>
          </cell>
          <cell r="CF720">
            <v>250000</v>
          </cell>
          <cell r="CG720">
            <v>288000</v>
          </cell>
        </row>
        <row r="721">
          <cell r="CE721" t="str">
            <v>TC RU E-RU.MT22.00455</v>
          </cell>
          <cell r="CF721">
            <v>250000</v>
          </cell>
          <cell r="CG721">
            <v>288000</v>
          </cell>
        </row>
        <row r="722">
          <cell r="CE722" t="str">
            <v>TC RU E-RU.MT22.00456</v>
          </cell>
          <cell r="CF722">
            <v>250000</v>
          </cell>
          <cell r="CG722">
            <v>288000</v>
          </cell>
        </row>
        <row r="723">
          <cell r="CE723" t="str">
            <v>TC RU E-RU.MT22.00457</v>
          </cell>
          <cell r="CF723">
            <v>880000</v>
          </cell>
          <cell r="CG723">
            <v>1010000</v>
          </cell>
        </row>
        <row r="724">
          <cell r="CE724" t="str">
            <v>TC RU E-RU.MT22.00458</v>
          </cell>
          <cell r="CF724">
            <v>250000</v>
          </cell>
          <cell r="CG724">
            <v>288000</v>
          </cell>
        </row>
        <row r="725">
          <cell r="CE725" t="str">
            <v>TC RU E-RU.MT22.00485.P1</v>
          </cell>
          <cell r="CF725">
            <v>880000</v>
          </cell>
          <cell r="CG725">
            <v>1010000</v>
          </cell>
        </row>
        <row r="726">
          <cell r="CE726" t="str">
            <v>TC RU E-RU.MT22.00487.P1 </v>
          </cell>
          <cell r="CF726">
            <v>500000</v>
          </cell>
          <cell r="CG726">
            <v>575000</v>
          </cell>
        </row>
        <row r="727">
          <cell r="CE727" t="str">
            <v>TC RU E-RU.MT22.00506.P1</v>
          </cell>
          <cell r="CF727">
            <v>880000</v>
          </cell>
          <cell r="CG727">
            <v>1010000</v>
          </cell>
        </row>
        <row r="728">
          <cell r="CE728" t="str">
            <v>TC RU E-RU.MT22.00507</v>
          </cell>
          <cell r="CF728">
            <v>880000</v>
          </cell>
          <cell r="CG728">
            <v>1010000</v>
          </cell>
        </row>
        <row r="729">
          <cell r="CE729" t="str">
            <v>TC RU E-RU.MT22.00531</v>
          </cell>
          <cell r="CF729">
            <v>250000</v>
          </cell>
          <cell r="CG729">
            <v>288000</v>
          </cell>
        </row>
        <row r="730">
          <cell r="CE730" t="str">
            <v>TC RU E-RU.MT22.00598</v>
          </cell>
          <cell r="CF730">
            <v>500000</v>
          </cell>
          <cell r="CG730">
            <v>575000</v>
          </cell>
        </row>
        <row r="731">
          <cell r="CE731" t="str">
            <v>TC RU E-RU.MT22.00742.P1</v>
          </cell>
          <cell r="CF731">
            <v>250000</v>
          </cell>
          <cell r="CG731">
            <v>288000</v>
          </cell>
        </row>
        <row r="732">
          <cell r="CE732" t="str">
            <v>TC RU E-RU.MT22.00751</v>
          </cell>
          <cell r="CF732">
            <v>880000</v>
          </cell>
          <cell r="CG732">
            <v>1010000</v>
          </cell>
        </row>
        <row r="733">
          <cell r="CE733" t="str">
            <v>TC RU E-RU.MT22.00758</v>
          </cell>
          <cell r="CF733">
            <v>450000</v>
          </cell>
          <cell r="CG733">
            <v>518000</v>
          </cell>
        </row>
        <row r="734">
          <cell r="CE734" t="str">
            <v>TC RU E-RU.MT22.00770</v>
          </cell>
          <cell r="CF734">
            <v>500000</v>
          </cell>
          <cell r="CG734">
            <v>575000</v>
          </cell>
        </row>
        <row r="735">
          <cell r="CE735" t="str">
            <v>TC RU E-RU.MT39.00007</v>
          </cell>
          <cell r="CF735">
            <v>250000</v>
          </cell>
          <cell r="CG735">
            <v>288000</v>
          </cell>
        </row>
        <row r="736">
          <cell r="CE736" t="str">
            <v>TC RU E-RU.MT39.00015</v>
          </cell>
          <cell r="CF736">
            <v>250000</v>
          </cell>
          <cell r="CG736">
            <v>288000</v>
          </cell>
        </row>
        <row r="737">
          <cell r="CE737" t="str">
            <v>TC RU E-RU.MT39.00041</v>
          </cell>
          <cell r="CF737">
            <v>250000</v>
          </cell>
          <cell r="CG737">
            <v>288000</v>
          </cell>
        </row>
        <row r="738">
          <cell r="CE738" t="str">
            <v>TC RU E-RU.MT39.00055</v>
          </cell>
          <cell r="CF738">
            <v>250000</v>
          </cell>
          <cell r="CG738">
            <v>288000</v>
          </cell>
        </row>
        <row r="739">
          <cell r="CE739" t="str">
            <v>TC RU E-RU.MT39.00075</v>
          </cell>
          <cell r="CF739">
            <v>250000</v>
          </cell>
          <cell r="CG739">
            <v>288000</v>
          </cell>
        </row>
        <row r="740">
          <cell r="CE740" t="str">
            <v>TC RU E-RU.MT39.00081</v>
          </cell>
          <cell r="CF740">
            <v>250000</v>
          </cell>
          <cell r="CG740">
            <v>288000</v>
          </cell>
        </row>
        <row r="741">
          <cell r="CE741" t="str">
            <v>TC RU E-RU.MT39.00090</v>
          </cell>
          <cell r="CF741">
            <v>250000</v>
          </cell>
          <cell r="CG741">
            <v>288000</v>
          </cell>
        </row>
        <row r="742">
          <cell r="CE742" t="str">
            <v>TC RU E-RU.MT39.00108.P3</v>
          </cell>
          <cell r="CF742">
            <v>250000</v>
          </cell>
          <cell r="CG742">
            <v>288000</v>
          </cell>
        </row>
        <row r="743">
          <cell r="CE743" t="str">
            <v>TC RU E-RU.MT39.00110.P1</v>
          </cell>
          <cell r="CF743">
            <v>880000</v>
          </cell>
          <cell r="CG743">
            <v>1010000</v>
          </cell>
        </row>
        <row r="744">
          <cell r="CE744" t="str">
            <v>TC RU E-RU.MT39.00112</v>
          </cell>
          <cell r="CF744">
            <v>250000</v>
          </cell>
          <cell r="CG744">
            <v>288000</v>
          </cell>
        </row>
        <row r="745">
          <cell r="CE745" t="str">
            <v>TC RU E-RU.MT39.00121.P1</v>
          </cell>
          <cell r="CF745">
            <v>250000</v>
          </cell>
          <cell r="CG745">
            <v>288000</v>
          </cell>
        </row>
        <row r="746">
          <cell r="CE746" t="str">
            <v>TC RU E-RU.MT39.00127</v>
          </cell>
          <cell r="CF746">
            <v>250000</v>
          </cell>
          <cell r="CG746">
            <v>288000</v>
          </cell>
        </row>
        <row r="747">
          <cell r="CE747" t="str">
            <v>TC RU E-RU.MT39.00146</v>
          </cell>
          <cell r="CF747">
            <v>880000</v>
          </cell>
          <cell r="CG747">
            <v>1010000</v>
          </cell>
        </row>
        <row r="748">
          <cell r="CE748" t="str">
            <v>TC RU E-RU.MT39.00149</v>
          </cell>
          <cell r="CF748">
            <v>250000</v>
          </cell>
          <cell r="CG748">
            <v>288000</v>
          </cell>
        </row>
        <row r="749">
          <cell r="CE749" t="str">
            <v>TC RU E-RU.MT39.00179</v>
          </cell>
          <cell r="CF749">
            <v>250000</v>
          </cell>
          <cell r="CG749">
            <v>288000</v>
          </cell>
        </row>
        <row r="750">
          <cell r="CE750" t="str">
            <v>TC RU E-RU.MT39.00191</v>
          </cell>
          <cell r="CF750">
            <v>250000</v>
          </cell>
          <cell r="CG750">
            <v>288000</v>
          </cell>
        </row>
        <row r="751">
          <cell r="CE751" t="str">
            <v>TC RU E-RU.MT39.00196</v>
          </cell>
          <cell r="CF751">
            <v>250000</v>
          </cell>
          <cell r="CG751">
            <v>288000</v>
          </cell>
        </row>
        <row r="752">
          <cell r="CE752" t="str">
            <v>TC RU E-RU.MT39.00202</v>
          </cell>
          <cell r="CF752">
            <v>250000</v>
          </cell>
          <cell r="CG752">
            <v>288000</v>
          </cell>
        </row>
        <row r="753">
          <cell r="CE753" t="str">
            <v>TC RU E-RU.MT39.00205</v>
          </cell>
          <cell r="CF753">
            <v>250000</v>
          </cell>
          <cell r="CG753">
            <v>288000</v>
          </cell>
        </row>
        <row r="754">
          <cell r="CE754" t="str">
            <v>TC RU E-RU.MT39.00206</v>
          </cell>
          <cell r="CF754">
            <v>250000</v>
          </cell>
          <cell r="CG754">
            <v>288000</v>
          </cell>
        </row>
        <row r="755">
          <cell r="CE755" t="str">
            <v>TC RU E-RU.MT39.00215</v>
          </cell>
          <cell r="CF755">
            <v>250000</v>
          </cell>
          <cell r="CG755">
            <v>288000</v>
          </cell>
        </row>
        <row r="756">
          <cell r="CE756" t="str">
            <v>TC RU E-RU.MT39.00232</v>
          </cell>
          <cell r="CF756">
            <v>250000</v>
          </cell>
          <cell r="CG756">
            <v>288000</v>
          </cell>
        </row>
        <row r="757">
          <cell r="CE757" t="str">
            <v>TC RU E-RU.MT39.00235</v>
          </cell>
          <cell r="CF757">
            <v>250000</v>
          </cell>
          <cell r="CG757">
            <v>288000</v>
          </cell>
        </row>
        <row r="758">
          <cell r="CE758" t="str">
            <v>TC RU E-RU.MT39.00243</v>
          </cell>
          <cell r="CF758">
            <v>880000</v>
          </cell>
          <cell r="CG758">
            <v>1010000</v>
          </cell>
        </row>
        <row r="759">
          <cell r="CE759" t="str">
            <v>TC RU E-RU.MT39.00273</v>
          </cell>
          <cell r="CF759">
            <v>250000</v>
          </cell>
          <cell r="CG759">
            <v>288000</v>
          </cell>
        </row>
        <row r="760">
          <cell r="CE760" t="str">
            <v>TC RU E-RU.MT39.00286</v>
          </cell>
          <cell r="CF760">
            <v>250000</v>
          </cell>
          <cell r="CG760">
            <v>288000</v>
          </cell>
        </row>
        <row r="761">
          <cell r="CE761" t="str">
            <v>TC RU E-RU.MT39.00298</v>
          </cell>
          <cell r="CF761">
            <v>880000</v>
          </cell>
          <cell r="CG761">
            <v>1010000</v>
          </cell>
        </row>
        <row r="762">
          <cell r="CE762" t="str">
            <v>TC RU E-RU.MT39.00338</v>
          </cell>
          <cell r="CF762">
            <v>250000</v>
          </cell>
          <cell r="CG762">
            <v>288000</v>
          </cell>
        </row>
        <row r="763">
          <cell r="CE763" t="str">
            <v>TC RU E-RU.MT39.00347</v>
          </cell>
          <cell r="CF763">
            <v>880000</v>
          </cell>
          <cell r="CG763">
            <v>1010000</v>
          </cell>
        </row>
        <row r="764">
          <cell r="CE764" t="str">
            <v>TC RU E-RU.MT39.00352</v>
          </cell>
          <cell r="CF764">
            <v>250000</v>
          </cell>
          <cell r="CG764">
            <v>288000</v>
          </cell>
        </row>
        <row r="765">
          <cell r="CE765" t="str">
            <v>TC RU E-RU.MT39.00357</v>
          </cell>
          <cell r="CF765">
            <v>250000</v>
          </cell>
          <cell r="CG765">
            <v>288000</v>
          </cell>
        </row>
        <row r="766">
          <cell r="CE766" t="str">
            <v>TC RU E-RU.MT49.00033</v>
          </cell>
          <cell r="CF766">
            <v>450000</v>
          </cell>
          <cell r="CG766">
            <v>518000</v>
          </cell>
        </row>
        <row r="767">
          <cell r="CE767" t="str">
            <v>TC RU E-RU.ГA 06.00110</v>
          </cell>
          <cell r="CF767">
            <v>250000</v>
          </cell>
          <cell r="CG767">
            <v>288000</v>
          </cell>
        </row>
        <row r="768">
          <cell r="CE768" t="str">
            <v>TC RU E-RU.ГA06.00003</v>
          </cell>
          <cell r="CF768">
            <v>500000</v>
          </cell>
          <cell r="CG768">
            <v>575000</v>
          </cell>
        </row>
        <row r="769">
          <cell r="CE769" t="str">
            <v>TC RU E-RU.ГA06.00020</v>
          </cell>
          <cell r="CF769">
            <v>500000</v>
          </cell>
          <cell r="CG769">
            <v>575000</v>
          </cell>
        </row>
        <row r="770">
          <cell r="CE770" t="str">
            <v>TC RU E-RU.ГA06.00040</v>
          </cell>
          <cell r="CF770">
            <v>250000</v>
          </cell>
          <cell r="CG770">
            <v>288000</v>
          </cell>
        </row>
        <row r="771">
          <cell r="CE771" t="str">
            <v>TC RU E-RU.ГA06.00043</v>
          </cell>
          <cell r="CF771">
            <v>500000</v>
          </cell>
          <cell r="CG771">
            <v>575000</v>
          </cell>
        </row>
        <row r="772">
          <cell r="CE772" t="str">
            <v>TC RU E-RU.ГA06.00058</v>
          </cell>
          <cell r="CF772">
            <v>250000</v>
          </cell>
          <cell r="CG772">
            <v>288000</v>
          </cell>
        </row>
        <row r="773">
          <cell r="CE773" t="str">
            <v>TC RU E-RU.ГA06.00062</v>
          </cell>
          <cell r="CF773">
            <v>250000</v>
          </cell>
          <cell r="CG773">
            <v>288000</v>
          </cell>
        </row>
        <row r="774">
          <cell r="CE774" t="str">
            <v>TC RU E-RU.ГA06.00063</v>
          </cell>
          <cell r="CF774">
            <v>500000</v>
          </cell>
          <cell r="CG774">
            <v>575000</v>
          </cell>
        </row>
        <row r="775">
          <cell r="CE775" t="str">
            <v>TC RU E-RU.ГA06.00069</v>
          </cell>
          <cell r="CF775">
            <v>500000</v>
          </cell>
          <cell r="CG775">
            <v>575000</v>
          </cell>
        </row>
        <row r="776">
          <cell r="CE776" t="str">
            <v>TC RU E-RU.ГA06.00111</v>
          </cell>
          <cell r="CF776">
            <v>250000</v>
          </cell>
          <cell r="CG776">
            <v>288000</v>
          </cell>
        </row>
        <row r="777">
          <cell r="CE777" t="str">
            <v>TC RU E-RU.ГA06.00120</v>
          </cell>
          <cell r="CF777">
            <v>880000</v>
          </cell>
          <cell r="CG777">
            <v>1010000</v>
          </cell>
        </row>
        <row r="778">
          <cell r="CE778" t="str">
            <v>TC RU E-RU.ГA06.00133</v>
          </cell>
          <cell r="CF778">
            <v>500000</v>
          </cell>
          <cell r="CG778">
            <v>575000</v>
          </cell>
        </row>
        <row r="779">
          <cell r="CE779" t="str">
            <v>TC RU E-RU.ГA06.00134</v>
          </cell>
          <cell r="CF779">
            <v>500000</v>
          </cell>
          <cell r="CG779">
            <v>575000</v>
          </cell>
        </row>
        <row r="780">
          <cell r="CE780" t="str">
            <v>TC RU E-RU.ГA06.00145</v>
          </cell>
          <cell r="CF780">
            <v>250000</v>
          </cell>
          <cell r="CG780">
            <v>288000</v>
          </cell>
        </row>
        <row r="781">
          <cell r="CE781" t="str">
            <v>TC RU E-RU.ГA06.00155.P1</v>
          </cell>
          <cell r="CF781">
            <v>250000</v>
          </cell>
          <cell r="CG781">
            <v>288000</v>
          </cell>
        </row>
        <row r="782">
          <cell r="CE782" t="str">
            <v>TC RU E-RU.ГA06.00156</v>
          </cell>
          <cell r="CF782">
            <v>450000</v>
          </cell>
          <cell r="CG782">
            <v>518000</v>
          </cell>
        </row>
        <row r="783">
          <cell r="CE783" t="str">
            <v>TC RU E-RU.ГA06.00159</v>
          </cell>
          <cell r="CF783">
            <v>500000</v>
          </cell>
          <cell r="CG783">
            <v>575000</v>
          </cell>
        </row>
        <row r="784">
          <cell r="CE784" t="str">
            <v>TC RU E-RU.ГA06.00176</v>
          </cell>
          <cell r="CF784">
            <v>500000</v>
          </cell>
          <cell r="CG784">
            <v>575000</v>
          </cell>
        </row>
        <row r="785">
          <cell r="CE785" t="str">
            <v>TC RU E-RU.ГA06.00178.P1</v>
          </cell>
          <cell r="CF785">
            <v>880000</v>
          </cell>
          <cell r="CG785">
            <v>1010000</v>
          </cell>
        </row>
        <row r="786">
          <cell r="CE786" t="str">
            <v>TC RU E-RU.ГA06.00179</v>
          </cell>
          <cell r="CF786">
            <v>880000</v>
          </cell>
          <cell r="CG786">
            <v>1010000</v>
          </cell>
        </row>
        <row r="787">
          <cell r="CE787" t="str">
            <v>TC RU E-RU.ГA06.00180</v>
          </cell>
          <cell r="CF787">
            <v>500000</v>
          </cell>
          <cell r="CG787">
            <v>575000</v>
          </cell>
        </row>
        <row r="788">
          <cell r="CE788" t="str">
            <v>TC RU E-RU.ГA06.00193</v>
          </cell>
          <cell r="CF788">
            <v>500000</v>
          </cell>
          <cell r="CG788">
            <v>575000</v>
          </cell>
        </row>
        <row r="789">
          <cell r="CE789" t="str">
            <v>TC RU E-RU.ГA06.00194.И1</v>
          </cell>
          <cell r="CF789">
            <v>450000</v>
          </cell>
          <cell r="CG789">
            <v>518000</v>
          </cell>
        </row>
        <row r="790">
          <cell r="CE790" t="str">
            <v>TC RU E-RU.ГA06.00196</v>
          </cell>
          <cell r="CF790">
            <v>250000</v>
          </cell>
          <cell r="CG790">
            <v>288000</v>
          </cell>
        </row>
        <row r="791">
          <cell r="CE791" t="str">
            <v>TC RU E-RU.ГA06.00207</v>
          </cell>
          <cell r="CF791">
            <v>450000</v>
          </cell>
          <cell r="CG791">
            <v>518000</v>
          </cell>
        </row>
        <row r="792">
          <cell r="CE792" t="str">
            <v>TC RU E-RU.ГA06.00208</v>
          </cell>
          <cell r="CF792">
            <v>500000</v>
          </cell>
          <cell r="CG792">
            <v>575000</v>
          </cell>
        </row>
        <row r="793">
          <cell r="CE793" t="str">
            <v>TC RU E-RU.ГA06.00220</v>
          </cell>
          <cell r="CF793">
            <v>880000</v>
          </cell>
          <cell r="CG793">
            <v>1010000</v>
          </cell>
        </row>
        <row r="794">
          <cell r="CE794" t="str">
            <v>TC RU E-RU.ГA06.00255</v>
          </cell>
          <cell r="CF794">
            <v>450000</v>
          </cell>
          <cell r="CG794">
            <v>518000</v>
          </cell>
        </row>
        <row r="795">
          <cell r="CE795" t="str">
            <v>TC RU E-RU.ГA06.00259</v>
          </cell>
          <cell r="CF795">
            <v>450000</v>
          </cell>
          <cell r="CG795">
            <v>518000</v>
          </cell>
        </row>
        <row r="796">
          <cell r="CE796" t="str">
            <v>TC RU E-RU.ГA06.00270</v>
          </cell>
          <cell r="CF796">
            <v>250000</v>
          </cell>
          <cell r="CG796">
            <v>288000</v>
          </cell>
        </row>
        <row r="797">
          <cell r="CE797" t="str">
            <v>TC RU E-RU.ГA06.00276</v>
          </cell>
          <cell r="CF797">
            <v>450000</v>
          </cell>
          <cell r="CG797">
            <v>518000</v>
          </cell>
        </row>
        <row r="798">
          <cell r="CE798" t="str">
            <v>TC RU E-RU.ГA06.00284</v>
          </cell>
          <cell r="CF798">
            <v>450000</v>
          </cell>
          <cell r="CG798">
            <v>518000</v>
          </cell>
        </row>
        <row r="799">
          <cell r="CE799" t="str">
            <v>TC RU E-RU.ГA06.00286</v>
          </cell>
          <cell r="CF799">
            <v>450000</v>
          </cell>
          <cell r="CG799">
            <v>518000</v>
          </cell>
        </row>
        <row r="800">
          <cell r="CE800" t="str">
            <v>TC RU E-RU.ГA06.00315</v>
          </cell>
          <cell r="CF800">
            <v>450000</v>
          </cell>
          <cell r="CG800">
            <v>518000</v>
          </cell>
        </row>
        <row r="801">
          <cell r="CE801" t="str">
            <v>TC RU E-RU.ГA06Ю00286</v>
          </cell>
          <cell r="CF801">
            <v>450000</v>
          </cell>
          <cell r="CG801">
            <v>518000</v>
          </cell>
        </row>
        <row r="802">
          <cell r="CE802" t="str">
            <v>TC RU Д-RU.MT22.B.00013</v>
          </cell>
          <cell r="CF802">
            <v>880000</v>
          </cell>
          <cell r="CG802">
            <v>1010000</v>
          </cell>
        </row>
        <row r="803">
          <cell r="CE803" t="str">
            <v>TC RUE-RU.MT02.00690.P1</v>
          </cell>
          <cell r="CF803">
            <v>500000</v>
          </cell>
          <cell r="CG803">
            <v>575000</v>
          </cell>
        </row>
        <row r="804">
          <cell r="CE804" t="str">
            <v>TC RU-E-RU.MT39.00017.P4</v>
          </cell>
          <cell r="CF804">
            <v>880000</v>
          </cell>
          <cell r="CG804">
            <v>1010000</v>
          </cell>
        </row>
        <row r="805">
          <cell r="CE805" t="str">
            <v>TC RU-E-RU.MT39.00042.P3</v>
          </cell>
          <cell r="CF805">
            <v>880000</v>
          </cell>
          <cell r="CG805">
            <v>1010000</v>
          </cell>
        </row>
        <row r="806">
          <cell r="CE806" t="str">
            <v>TC RU-E-RU.MT39.00072.P2</v>
          </cell>
          <cell r="CF806">
            <v>880000</v>
          </cell>
          <cell r="CG806">
            <v>1010000</v>
          </cell>
        </row>
        <row r="807">
          <cell r="CE807" t="str">
            <v>TC RU-E-RU.MT39.00280</v>
          </cell>
          <cell r="CF807">
            <v>880000</v>
          </cell>
          <cell r="CG807">
            <v>1010000</v>
          </cell>
        </row>
        <row r="808">
          <cell r="CE808" t="str">
            <v>Д-RU.MT39.A.00283</v>
          </cell>
          <cell r="CF808">
            <v>250000</v>
          </cell>
          <cell r="CG808">
            <v>288000</v>
          </cell>
        </row>
        <row r="809">
          <cell r="CE809" t="str">
            <v>Д-RU.MT39.A.00304</v>
          </cell>
          <cell r="CF809">
            <v>250000</v>
          </cell>
          <cell r="CG809">
            <v>288000</v>
          </cell>
        </row>
      </sheetData>
      <sheetData sheetId="36" refreshError="1"/>
      <sheetData sheetId="37" refreshError="1">
        <row r="9">
          <cell r="D9" t="str">
            <v>Предпродажа Сбербанк России</v>
          </cell>
        </row>
        <row r="11">
          <cell r="D11" t="str">
            <v>Сотрудник Сбербанка России</v>
          </cell>
        </row>
        <row r="12">
          <cell r="D12" t="str">
            <v>Янсон Артем Александрович</v>
          </cell>
        </row>
        <row r="18">
          <cell r="D18" t="str">
            <v>ZL-99-08052018-074243</v>
          </cell>
        </row>
        <row r="28">
          <cell r="D28" t="str">
            <v>ООО "ПИРАМИДА"</v>
          </cell>
        </row>
        <row r="46">
          <cell r="D46">
            <v>11</v>
          </cell>
        </row>
        <row r="47">
          <cell r="AP47" t="b">
            <v>0</v>
          </cell>
        </row>
        <row r="49">
          <cell r="AP49" t="b">
            <v>0</v>
          </cell>
        </row>
        <row r="65">
          <cell r="B65" t="str">
            <v>ООО</v>
          </cell>
          <cell r="C65" t="str">
            <v>Техсервис-Хабаровск</v>
          </cell>
          <cell r="D65" t="str">
            <v>ООО "ТЕХСЕРВИС-ХАБАРОВСК"</v>
          </cell>
          <cell r="E65" t="str">
            <v>2724218319</v>
          </cell>
          <cell r="F65" t="str">
            <v>1172724000305</v>
          </cell>
          <cell r="G65" t="str">
            <v xml:space="preserve"> 272401001 </v>
          </cell>
          <cell r="H65" t="str">
            <v>Официальный дилер</v>
          </cell>
          <cell r="I65" t="str">
            <v xml:space="preserve">680032, Хабаровский кр, г. Хабаровск, пер. Камышовый, д. 15 </v>
          </cell>
          <cell r="R65">
            <v>43195</v>
          </cell>
          <cell r="S65">
            <v>43256</v>
          </cell>
        </row>
        <row r="66">
          <cell r="D66" t="str">
            <v xml:space="preserve"> ""</v>
          </cell>
        </row>
        <row r="99">
          <cell r="E99">
            <v>2</v>
          </cell>
          <cell r="F99">
            <v>25</v>
          </cell>
          <cell r="G99">
            <v>1</v>
          </cell>
        </row>
        <row r="100">
          <cell r="E100">
            <v>3</v>
          </cell>
          <cell r="F100">
            <v>37</v>
          </cell>
          <cell r="G100">
            <v>1</v>
          </cell>
        </row>
        <row r="101">
          <cell r="E101">
            <v>4</v>
          </cell>
          <cell r="F101">
            <v>61</v>
          </cell>
          <cell r="G101">
            <v>3</v>
          </cell>
        </row>
        <row r="102">
          <cell r="E102">
            <v>5</v>
          </cell>
          <cell r="F102">
            <v>85</v>
          </cell>
          <cell r="G102">
            <v>3</v>
          </cell>
        </row>
        <row r="103">
          <cell r="E103">
            <v>6</v>
          </cell>
          <cell r="F103">
            <v>121</v>
          </cell>
          <cell r="G103">
            <v>3</v>
          </cell>
        </row>
        <row r="104">
          <cell r="E104">
            <v>7</v>
          </cell>
          <cell r="F104">
            <v>181</v>
          </cell>
          <cell r="G104">
            <v>3</v>
          </cell>
        </row>
        <row r="117">
          <cell r="M117" t="str">
            <v>Наименование валюты</v>
          </cell>
          <cell r="N117" t="str">
            <v>Код валюты</v>
          </cell>
          <cell r="O117" t="str">
            <v>Код на экспорт</v>
          </cell>
          <cell r="P117" t="str">
            <v>Наименования для курса</v>
          </cell>
          <cell r="W117" t="str">
            <v>Байкальский банк</v>
          </cell>
        </row>
        <row r="118">
          <cell r="M118" t="str">
            <v>руб.</v>
          </cell>
          <cell r="N118" t="str">
            <v>RUB</v>
          </cell>
          <cell r="O118" t="str">
            <v>РУБ</v>
          </cell>
          <cell r="W118" t="str">
            <v>Бурятское ГОСБ №8601</v>
          </cell>
        </row>
        <row r="119">
          <cell r="M119" t="str">
            <v>долл. США</v>
          </cell>
          <cell r="N119" t="str">
            <v>USD</v>
          </cell>
          <cell r="O119" t="str">
            <v>USD (У.Е.)</v>
          </cell>
          <cell r="P119" t="str">
            <v>RUB/USD</v>
          </cell>
          <cell r="W119" t="str">
            <v>Иркутское ГОСБ №8586</v>
          </cell>
        </row>
        <row r="120">
          <cell r="M120" t="str">
            <v>евро</v>
          </cell>
          <cell r="N120" t="str">
            <v>EUR</v>
          </cell>
          <cell r="O120" t="str">
            <v>EUR (У.Е.)</v>
          </cell>
          <cell r="P120" t="str">
            <v>RUB/EUR</v>
          </cell>
          <cell r="W120" t="str">
            <v>Читинское ГОСБ №8600</v>
          </cell>
        </row>
        <row r="121">
          <cell r="C121" t="b">
            <v>1</v>
          </cell>
          <cell r="M121" t="str">
            <v>долл. Кан</v>
          </cell>
          <cell r="N121" t="str">
            <v>CAD</v>
          </cell>
          <cell r="O121" t="str">
            <v>CAD(У.Е.)</v>
          </cell>
          <cell r="P121" t="str">
            <v>RUB/CAD</v>
          </cell>
          <cell r="W121" t="str">
            <v>Якутское ГОСБ №8603</v>
          </cell>
        </row>
        <row r="122">
          <cell r="C122" t="b">
            <v>0</v>
          </cell>
          <cell r="M122" t="str">
            <v>Юань</v>
          </cell>
          <cell r="N122" t="str">
            <v>CNY</v>
          </cell>
          <cell r="O122" t="str">
            <v>CNY(У.Е.)</v>
          </cell>
          <cell r="P122" t="str">
            <v>RUB/CNY</v>
          </cell>
          <cell r="W122" t="str">
            <v>Волго-Вятский банк</v>
          </cell>
        </row>
        <row r="123">
          <cell r="C123">
            <v>11</v>
          </cell>
          <cell r="M123" t="str">
            <v>Фунт Стерлингов</v>
          </cell>
          <cell r="N123" t="str">
            <v>GBP</v>
          </cell>
          <cell r="O123" t="str">
            <v>GBP (У.Е.)</v>
          </cell>
          <cell r="P123" t="str">
            <v>RUB/GBP</v>
          </cell>
          <cell r="W123" t="str">
            <v>Банк Татарстан ГОСБ №8610</v>
          </cell>
        </row>
        <row r="124">
          <cell r="C124" t="str">
            <v>Средний бизнес</v>
          </cell>
          <cell r="M124" t="str">
            <v>Швейцарский франк</v>
          </cell>
          <cell r="N124" t="str">
            <v>CHF</v>
          </cell>
          <cell r="O124" t="str">
            <v>CHF (У.Е.)</v>
          </cell>
          <cell r="P124" t="str">
            <v>RUB/CHF</v>
          </cell>
          <cell r="W124" t="str">
            <v>Владимирское ГОСБ №8611</v>
          </cell>
        </row>
        <row r="125">
          <cell r="W125" t="str">
            <v>Головное отделение по Нижегородской области</v>
          </cell>
        </row>
        <row r="126">
          <cell r="C126" t="b">
            <v>1</v>
          </cell>
          <cell r="W126" t="str">
            <v>Кировское ГОСБ №8612</v>
          </cell>
        </row>
        <row r="127">
          <cell r="W127" t="str">
            <v>Марий Эл ГОСБ №8614</v>
          </cell>
        </row>
        <row r="128">
          <cell r="W128" t="str">
            <v>Мордовское ГОСБ №8589</v>
          </cell>
        </row>
        <row r="129">
          <cell r="W129" t="str">
            <v>Пермское ГОСБ №6984</v>
          </cell>
        </row>
        <row r="130">
          <cell r="W130" t="str">
            <v>Удмуртское ГОСБ №8618</v>
          </cell>
        </row>
        <row r="131">
          <cell r="W131" t="str">
            <v>Чувашское ГОСБ №8613</v>
          </cell>
        </row>
        <row r="132">
          <cell r="M132" t="str">
            <v>Агент</v>
          </cell>
          <cell r="N132" t="str">
            <v>Canal01</v>
          </cell>
          <cell r="W132" t="str">
            <v>Дальневосточный банк</v>
          </cell>
        </row>
        <row r="133">
          <cell r="M133" t="str">
            <v>Поставщик</v>
          </cell>
          <cell r="W133" t="str">
            <v>Биробиджанское ГОСБ №4157</v>
          </cell>
        </row>
        <row r="134">
          <cell r="M134" t="str">
            <v>Предпродажа Сбербанк России</v>
          </cell>
          <cell r="N134" t="str">
            <v>Canal02</v>
          </cell>
          <cell r="W134" t="str">
            <v>Благовещенское ГОСБ №8636</v>
          </cell>
        </row>
        <row r="135">
          <cell r="M135" t="str">
            <v>Прямой поиск менеджером</v>
          </cell>
          <cell r="W135" t="str">
            <v>Камчатское ГОСБ №8556</v>
          </cell>
        </row>
        <row r="136">
          <cell r="M136" t="str">
            <v>Колл-центр</v>
          </cell>
          <cell r="W136" t="str">
            <v>Приморское ГОСБ №8635</v>
          </cell>
        </row>
        <row r="137">
          <cell r="M137" t="str">
            <v>Интернет</v>
          </cell>
          <cell r="N137" t="str">
            <v>Canal03</v>
          </cell>
          <cell r="W137" t="str">
            <v>Северо-Восточное ГОСБ №8645</v>
          </cell>
        </row>
        <row r="138">
          <cell r="W138" t="str">
            <v>Хабаровское ГОСБ №9070</v>
          </cell>
        </row>
        <row r="139">
          <cell r="W139" t="str">
            <v>Чукотское ГОСБ №8557</v>
          </cell>
        </row>
        <row r="140">
          <cell r="W140" t="str">
            <v>Южно-Сахалинское ГОСБ №8567</v>
          </cell>
        </row>
        <row r="141">
          <cell r="W141" t="str">
            <v>Западно-Сибирский банк</v>
          </cell>
        </row>
        <row r="142">
          <cell r="W142" t="str">
            <v>Новоуренгойское ОСБ №8369</v>
          </cell>
        </row>
        <row r="143">
          <cell r="F143" t="str">
            <v>Да</v>
          </cell>
          <cell r="W143" t="str">
            <v>Омское ГОСБ №8634</v>
          </cell>
        </row>
        <row r="144">
          <cell r="F144" t="str">
            <v>Нет</v>
          </cell>
          <cell r="W144" t="str">
            <v>Салехардское ОСБ №1790</v>
          </cell>
        </row>
        <row r="145">
          <cell r="W145" t="str">
            <v>Сургутское ОСБ №5940</v>
          </cell>
        </row>
        <row r="146">
          <cell r="W146" t="str">
            <v>Тюменское ГОСБ №0029</v>
          </cell>
        </row>
        <row r="147">
          <cell r="W147" t="str">
            <v>Ханты-Мансийское ОСБ №1791</v>
          </cell>
        </row>
        <row r="148">
          <cell r="W148" t="str">
            <v>Московский Банк</v>
          </cell>
        </row>
        <row r="149">
          <cell r="W149" t="str">
            <v>Поволжский банк</v>
          </cell>
        </row>
        <row r="150">
          <cell r="W150" t="str">
            <v>Автозаводское ГОСБ №1039</v>
          </cell>
        </row>
        <row r="151">
          <cell r="W151" t="str">
            <v>Астраханское ГОСБ №8625</v>
          </cell>
        </row>
        <row r="152">
          <cell r="W152" t="str">
            <v>Волгоградское ГОСБ №8621</v>
          </cell>
        </row>
        <row r="153">
          <cell r="W153" t="str">
            <v>Оренбургское ГОСБ №8623</v>
          </cell>
        </row>
        <row r="154">
          <cell r="W154" t="str">
            <v>Пензенское ГОСБ №8624</v>
          </cell>
        </row>
        <row r="155">
          <cell r="W155" t="str">
            <v>Самарское ГОСБ №6991</v>
          </cell>
        </row>
        <row r="156">
          <cell r="W156" t="str">
            <v>Саратовское ГОСБ №8622</v>
          </cell>
        </row>
        <row r="157">
          <cell r="W157" t="str">
            <v>Ульяновское ГОСБ №8588</v>
          </cell>
        </row>
        <row r="158">
          <cell r="W158" t="str">
            <v>Северо-Западный банк</v>
          </cell>
        </row>
        <row r="159">
          <cell r="W159" t="str">
            <v>Архангельское ГОСБ №8637</v>
          </cell>
        </row>
        <row r="160">
          <cell r="W160" t="str">
            <v>Вологодское ГОСБ №8638</v>
          </cell>
        </row>
        <row r="161">
          <cell r="W161" t="str">
            <v>ГОСБ по Ленинградской области №9600</v>
          </cell>
        </row>
        <row r="162">
          <cell r="W162" t="str">
            <v>ГОСБ по Санкт-Петербургу №9500</v>
          </cell>
        </row>
        <row r="163">
          <cell r="W163" t="str">
            <v>Калининградское ГОСБ №8626</v>
          </cell>
        </row>
        <row r="164">
          <cell r="W164" t="str">
            <v>Карельское ГОСБ №8628</v>
          </cell>
        </row>
        <row r="165">
          <cell r="B165" t="str">
            <v>Лизингодатель</v>
          </cell>
          <cell r="W165" t="str">
            <v>Коми ГОСБ №8617</v>
          </cell>
        </row>
        <row r="166">
          <cell r="W166" t="str">
            <v>Мурманское ГОСБ №8627</v>
          </cell>
        </row>
        <row r="167">
          <cell r="W167" t="str">
            <v>Новгородское ГОСБ №8629</v>
          </cell>
        </row>
        <row r="168">
          <cell r="W168" t="str">
            <v>Псковское ГОСБ №8630</v>
          </cell>
        </row>
        <row r="169">
          <cell r="W169" t="str">
            <v>Сибирский банк</v>
          </cell>
        </row>
        <row r="170">
          <cell r="W170" t="str">
            <v>Абаканское ГОСБ №8602</v>
          </cell>
        </row>
        <row r="171">
          <cell r="W171" t="str">
            <v>Алтайское ГОСБ №8644</v>
          </cell>
        </row>
        <row r="172">
          <cell r="W172" t="str">
            <v>Кемеровское ГОСБ №8615</v>
          </cell>
        </row>
        <row r="173">
          <cell r="W173" t="str">
            <v>Красноярское ГОСБ №8646</v>
          </cell>
        </row>
        <row r="174">
          <cell r="W174" t="str">
            <v>Кызылское ГОСБ №8591</v>
          </cell>
        </row>
        <row r="175">
          <cell r="W175" t="str">
            <v>Новосибирское ГОСБ №8047</v>
          </cell>
        </row>
        <row r="176">
          <cell r="W176" t="str">
            <v>Томское ГОСБ №8616</v>
          </cell>
        </row>
        <row r="177">
          <cell r="W177" t="str">
            <v>Среднерусский банк</v>
          </cell>
        </row>
        <row r="178">
          <cell r="W178" t="str">
            <v>Брянское ГОСБ №8605</v>
          </cell>
        </row>
        <row r="179">
          <cell r="W179" t="str">
            <v>Восточное ГОСБ №1023</v>
          </cell>
        </row>
        <row r="180">
          <cell r="W180" t="str">
            <v>Западное ГОСБ №1025</v>
          </cell>
        </row>
        <row r="181">
          <cell r="W181" t="str">
            <v>Ивановское ГОСБ №8639</v>
          </cell>
        </row>
        <row r="182">
          <cell r="W182" t="str">
            <v>Калужское ГОСБ №8608</v>
          </cell>
        </row>
        <row r="183">
          <cell r="W183" t="str">
            <v>Костромское ГОСБ №8640</v>
          </cell>
        </row>
        <row r="184">
          <cell r="W184" t="str">
            <v>Рязанское ГОСБ №8606</v>
          </cell>
        </row>
        <row r="185">
          <cell r="W185" t="str">
            <v>Северное ГОСБ №1026</v>
          </cell>
        </row>
        <row r="186">
          <cell r="W186" t="str">
            <v>Смоленское ГОСБ №8609</v>
          </cell>
        </row>
        <row r="187">
          <cell r="W187" t="str">
            <v>Тверское ГОСБ №8607</v>
          </cell>
        </row>
        <row r="188">
          <cell r="W188" t="str">
            <v>Тульское ГОСБ №8604</v>
          </cell>
        </row>
        <row r="189">
          <cell r="W189" t="str">
            <v>Южное ГОСБ №1024</v>
          </cell>
        </row>
        <row r="190">
          <cell r="W190" t="str">
            <v>Ярославское ГОСБ №17</v>
          </cell>
        </row>
        <row r="191">
          <cell r="W191" t="str">
            <v>Уральский банк</v>
          </cell>
        </row>
        <row r="192">
          <cell r="W192" t="str">
            <v>Башкирское ГОСБ №8598</v>
          </cell>
        </row>
        <row r="193">
          <cell r="W193" t="str">
            <v>Курганское ГОСБ №8599</v>
          </cell>
        </row>
        <row r="194">
          <cell r="W194" t="str">
            <v>Свердловское ГОСБ №7003</v>
          </cell>
        </row>
        <row r="195">
          <cell r="W195" t="str">
            <v>Челябинское ГОСБ №8597</v>
          </cell>
        </row>
        <row r="196">
          <cell r="W196" t="str">
            <v>Центрально-Черноземный банк</v>
          </cell>
        </row>
        <row r="197">
          <cell r="W197" t="str">
            <v>Белгородское ГОСБ №8592</v>
          </cell>
        </row>
        <row r="198">
          <cell r="W198" t="str">
            <v>Воронежское ГОСБ №1300</v>
          </cell>
        </row>
        <row r="199">
          <cell r="W199" t="str">
            <v>Курское ГОСБ №8596</v>
          </cell>
        </row>
        <row r="200">
          <cell r="W200" t="str">
            <v>Липецкое ГОСБ №8593</v>
          </cell>
        </row>
        <row r="201">
          <cell r="W201" t="str">
            <v>Орловское ГОСБ №8595</v>
          </cell>
        </row>
        <row r="202">
          <cell r="W202" t="str">
            <v>Тамбовское ГОСБ №8594</v>
          </cell>
        </row>
        <row r="203">
          <cell r="W203" t="str">
            <v>Юго-Западный банк</v>
          </cell>
        </row>
        <row r="204">
          <cell r="W204" t="str">
            <v>Адыгейское ОСБ №8620</v>
          </cell>
        </row>
        <row r="205">
          <cell r="W205" t="str">
            <v>Дагестанское ОСБ №8590</v>
          </cell>
        </row>
        <row r="206">
          <cell r="W206" t="str">
            <v>Ингушское ОСБ №8633</v>
          </cell>
        </row>
        <row r="207">
          <cell r="W207" t="str">
            <v>Кабардино-Балкарское ОСБ №8631</v>
          </cell>
        </row>
        <row r="208">
          <cell r="W208" t="str">
            <v>Калмыцкое ОСБ №8579</v>
          </cell>
        </row>
        <row r="209">
          <cell r="W209" t="str">
            <v>Карачаево-Черкесское ОСБ №8585</v>
          </cell>
        </row>
        <row r="210">
          <cell r="W210" t="str">
            <v>Краснодарское ГОСБ №8619</v>
          </cell>
        </row>
        <row r="211">
          <cell r="W211" t="str">
            <v>Ростовское ГОСБ №5221</v>
          </cell>
        </row>
        <row r="212">
          <cell r="W212" t="str">
            <v>Северо-Осетинское ОСБ №8632</v>
          </cell>
        </row>
        <row r="213">
          <cell r="W213" t="str">
            <v>Ставропольское ГОСБ №5230</v>
          </cell>
        </row>
        <row r="214">
          <cell r="W214" t="str">
            <v>Чеченское ОСБ №8643</v>
          </cell>
        </row>
        <row r="269">
          <cell r="D269" t="str">
            <v>ООО</v>
          </cell>
        </row>
        <row r="270">
          <cell r="D270" t="str">
            <v>ЗАО</v>
          </cell>
        </row>
        <row r="271">
          <cell r="D271" t="str">
            <v>ОАО</v>
          </cell>
        </row>
        <row r="272">
          <cell r="D272" t="str">
            <v>ИП</v>
          </cell>
        </row>
        <row r="273">
          <cell r="D273" t="str">
            <v>ПАО</v>
          </cell>
        </row>
        <row r="274">
          <cell r="D274" t="str">
            <v>АО</v>
          </cell>
        </row>
        <row r="275">
          <cell r="D275" t="str">
            <v>КФХ</v>
          </cell>
        </row>
        <row r="276">
          <cell r="D276" t="str">
            <v>АНО</v>
          </cell>
        </row>
        <row r="277">
          <cell r="D277" t="str">
            <v>НП</v>
          </cell>
        </row>
        <row r="278">
          <cell r="D278" t="str">
            <v>Прочее</v>
          </cell>
        </row>
        <row r="325">
          <cell r="P325">
            <v>1</v>
          </cell>
          <cell r="S325" t="str">
            <v>Финальный списо</v>
          </cell>
        </row>
        <row r="326">
          <cell r="S326" t="str">
            <v>Востриков Евгений Анатольевич</v>
          </cell>
        </row>
        <row r="358">
          <cell r="F358" t="str">
            <v>Учредитель ФЛ</v>
          </cell>
        </row>
        <row r="359">
          <cell r="F359" t="str">
            <v>Учредитель ЮЛ</v>
          </cell>
        </row>
        <row r="360">
          <cell r="F360" t="str">
            <v>Подписант</v>
          </cell>
        </row>
        <row r="361">
          <cell r="F361" t="str">
            <v>Поручитель ЛП</v>
          </cell>
        </row>
        <row r="362">
          <cell r="F362" t="str">
            <v>Приемщик ПЛ</v>
          </cell>
        </row>
        <row r="369">
          <cell r="B369" t="str">
            <v>Лизингополучатель</v>
          </cell>
        </row>
        <row r="372">
          <cell r="B372" t="str">
            <v>Поручитель ЛП</v>
          </cell>
        </row>
      </sheetData>
      <sheetData sheetId="38" refreshError="1"/>
      <sheetData sheetId="39" refreshError="1"/>
      <sheetData sheetId="40" refreshError="1"/>
      <sheetData sheetId="41" refreshError="1">
        <row r="3">
          <cell r="AE3">
            <v>1</v>
          </cell>
          <cell r="AQ3">
            <v>0</v>
          </cell>
        </row>
        <row r="4">
          <cell r="AQ4">
            <v>0.05</v>
          </cell>
        </row>
        <row r="5">
          <cell r="AF5" t="str">
            <v>руб.</v>
          </cell>
          <cell r="AQ5">
            <v>0.1</v>
          </cell>
        </row>
        <row r="6">
          <cell r="AQ6">
            <v>0.15</v>
          </cell>
        </row>
        <row r="7">
          <cell r="AQ7">
            <v>0.2</v>
          </cell>
        </row>
        <row r="8">
          <cell r="AQ8">
            <v>0.25</v>
          </cell>
        </row>
        <row r="9">
          <cell r="AQ9">
            <v>0.3</v>
          </cell>
        </row>
        <row r="10">
          <cell r="AQ10">
            <v>0.35</v>
          </cell>
        </row>
        <row r="11">
          <cell r="AQ11">
            <v>0.4</v>
          </cell>
        </row>
        <row r="12">
          <cell r="AQ12">
            <v>0.45</v>
          </cell>
        </row>
        <row r="13">
          <cell r="AQ13">
            <v>0.5</v>
          </cell>
        </row>
        <row r="14">
          <cell r="AQ14">
            <v>0.55000000000000004</v>
          </cell>
        </row>
        <row r="15">
          <cell r="AQ15">
            <v>0.6</v>
          </cell>
        </row>
        <row r="16">
          <cell r="AQ16">
            <v>0.65</v>
          </cell>
        </row>
        <row r="17">
          <cell r="B17" t="str">
            <v xml:space="preserve">Отражение информации </v>
          </cell>
          <cell r="C17" t="str">
            <v>выбрать из предложенного</v>
          </cell>
          <cell r="D17" t="str">
            <v>Краткая</v>
          </cell>
          <cell r="AQ17">
            <v>0.7</v>
          </cell>
        </row>
        <row r="18">
          <cell r="B18" t="str">
            <v>Продукт</v>
          </cell>
          <cell r="C18" t="str">
            <v>формируется автоматически</v>
          </cell>
          <cell r="D18" t="str">
            <v>ЭКСПРЕСС-ГРУЗОВОЙ</v>
          </cell>
          <cell r="AQ18">
            <v>0.75</v>
          </cell>
        </row>
        <row r="19">
          <cell r="B19" t="str">
            <v>Категория предмета лизинга</v>
          </cell>
          <cell r="C19" t="str">
            <v>формируется автоматически</v>
          </cell>
          <cell r="D19" t="str">
            <v>Самосвалы</v>
          </cell>
          <cell r="AQ19">
            <v>0.8</v>
          </cell>
        </row>
        <row r="20">
          <cell r="B20" t="str">
            <v>Предмет лизинга</v>
          </cell>
          <cell r="C20" t="str">
            <v>формируется автоматически</v>
          </cell>
          <cell r="D20" t="str">
            <v>SHAANXI SHACMAN SX3258DR384</v>
          </cell>
          <cell r="AQ20">
            <v>0.85</v>
          </cell>
        </row>
        <row r="21">
          <cell r="B21" t="str">
            <v>Количество предметов лизинга</v>
          </cell>
          <cell r="C21" t="str">
            <v>формируется автоматически</v>
          </cell>
          <cell r="D21">
            <v>4</v>
          </cell>
          <cell r="AQ21">
            <v>0.9</v>
          </cell>
        </row>
        <row r="22">
          <cell r="B22" t="str">
            <v>Суммарная стоимость предметов лизинга, с НДС</v>
          </cell>
          <cell r="C22" t="str">
            <v>формируется автоматически, в руб.</v>
          </cell>
          <cell r="D22">
            <v>20227737.600000001</v>
          </cell>
          <cell r="AQ22">
            <v>0.95</v>
          </cell>
        </row>
        <row r="23">
          <cell r="B23" t="str">
            <v>Срок лизинга</v>
          </cell>
          <cell r="C23" t="str">
            <v>формируется автоматически, в мес.</v>
          </cell>
          <cell r="D23">
            <v>60</v>
          </cell>
          <cell r="AQ23">
            <v>1</v>
          </cell>
        </row>
        <row r="24">
          <cell r="B24" t="str">
            <v>Размер аванса лизингополучателя</v>
          </cell>
          <cell r="C24" t="str">
            <v>формируется автоматически, в %</v>
          </cell>
          <cell r="D24">
            <v>0.2</v>
          </cell>
        </row>
        <row r="25">
          <cell r="B25" t="str">
            <v>Сумма запроса по продукту</v>
          </cell>
          <cell r="C25" t="str">
            <v>формируется автоматически, в руб.</v>
          </cell>
          <cell r="D25">
            <v>21934080</v>
          </cell>
        </row>
        <row r="26">
          <cell r="B26" t="str">
            <v>Тип графика лизинговых платежей</v>
          </cell>
          <cell r="C26" t="str">
            <v>формируется автоматически</v>
          </cell>
          <cell r="D26" t="str">
            <v>Аннуитетный</v>
          </cell>
        </row>
        <row r="27">
          <cell r="B27" t="str">
            <v>Ставка лизинговых платежей</v>
          </cell>
          <cell r="C27" t="str">
            <v>формируется автоматически</v>
          </cell>
          <cell r="D27">
            <v>0.13634399999999999</v>
          </cell>
        </row>
        <row r="28">
          <cell r="B28" t="str">
            <v>Обшая сумма лизинговых платежей</v>
          </cell>
          <cell r="C28" t="str">
            <v>формируется автоматически</v>
          </cell>
          <cell r="D28">
            <v>26613677.670927938</v>
          </cell>
        </row>
        <row r="29">
          <cell r="B29" t="str">
            <v>Среднегодовое удорожание</v>
          </cell>
          <cell r="C29" t="str">
            <v>формируется автоматически</v>
          </cell>
          <cell r="D29">
            <v>6.3140428229877144E-2</v>
          </cell>
        </row>
        <row r="30">
          <cell r="B30" t="str">
            <v>LGD</v>
          </cell>
          <cell r="C30" t="str">
            <v>формируется автоматически</v>
          </cell>
          <cell r="D30">
            <v>0.3</v>
          </cell>
        </row>
        <row r="31">
          <cell r="B31" t="str">
            <v>Требуется поручитель?</v>
          </cell>
          <cell r="C31" t="str">
            <v>выбрать из предложенного</v>
          </cell>
          <cell r="D31" t="str">
            <v>Да</v>
          </cell>
        </row>
        <row r="32">
          <cell r="B32" t="str">
            <v>Поручитель</v>
          </cell>
          <cell r="C32" t="str">
            <v>выбрать из предложенного</v>
          </cell>
          <cell r="D32" t="str">
            <v>Востриков Евгений Анатольевич</v>
          </cell>
        </row>
        <row r="33">
          <cell r="B33" t="str">
            <v>Поставщик</v>
          </cell>
          <cell r="C33" t="str">
            <v>выбрать из предложенного</v>
          </cell>
          <cell r="D33" t="str">
            <v>ООО "ТЕХСЕРВИС-ХАБАРОВСК"</v>
          </cell>
        </row>
        <row r="35">
          <cell r="B35" t="str">
            <v>Состояние предмета лизинга (Новый / Б/У)</v>
          </cell>
          <cell r="C35" t="str">
            <v>формируется автоматически</v>
          </cell>
          <cell r="D35" t="str">
            <v>Новый</v>
          </cell>
        </row>
        <row r="36">
          <cell r="B36" t="str">
            <v>Тип предмета лизинга</v>
          </cell>
          <cell r="C36" t="str">
            <v>формируется автоматически</v>
          </cell>
          <cell r="D36" t="str">
            <v>Автомобили грузовые</v>
          </cell>
        </row>
        <row r="37">
          <cell r="B37" t="str">
            <v>Год производства предмета лизинга</v>
          </cell>
          <cell r="C37" t="str">
            <v>формируется автоматически</v>
          </cell>
          <cell r="D37">
            <v>2018</v>
          </cell>
        </row>
        <row r="38">
          <cell r="B38" t="str">
            <v>Пробег / Количество  часов эксплуатации</v>
          </cell>
          <cell r="C38" t="str">
            <v>формируется автоматически</v>
          </cell>
          <cell r="D38">
            <v>0</v>
          </cell>
        </row>
        <row r="39">
          <cell r="B39" t="str">
            <v>Регион происхождения марки</v>
          </cell>
          <cell r="C39" t="str">
            <v>формируется автоматически</v>
          </cell>
          <cell r="D39" t="str">
            <v>Китай</v>
          </cell>
        </row>
        <row r="40">
          <cell r="B40" t="str">
            <v>Марка предмета лизинга</v>
          </cell>
          <cell r="C40" t="str">
            <v>формируется автоматически</v>
          </cell>
          <cell r="D40" t="str">
            <v>SHAANXI</v>
          </cell>
        </row>
        <row r="41">
          <cell r="B41" t="str">
            <v>Уточнение марки предмета лизинга</v>
          </cell>
          <cell r="C41" t="str">
            <v>формируется автоматически</v>
          </cell>
          <cell r="D41">
            <v>0</v>
          </cell>
        </row>
        <row r="42">
          <cell r="B42" t="str">
            <v>Модель предмета лизинга</v>
          </cell>
          <cell r="C42" t="str">
            <v>формируется автоматически</v>
          </cell>
          <cell r="D42" t="str">
            <v>Все, кроме исключений</v>
          </cell>
        </row>
        <row r="43">
          <cell r="B43" t="str">
            <v>Уточнение модели предмета лизинга</v>
          </cell>
          <cell r="C43" t="str">
            <v>формируется автоматически</v>
          </cell>
          <cell r="D43" t="str">
            <v>SHACMAN SX3258DR384</v>
          </cell>
        </row>
        <row r="44">
          <cell r="B44" t="str">
            <v xml:space="preserve">Группа амортизации </v>
          </cell>
          <cell r="C44" t="str">
            <v>формируется автоматически</v>
          </cell>
          <cell r="D44">
            <v>5</v>
          </cell>
        </row>
        <row r="45">
          <cell r="B45" t="str">
            <v>Объем двигателя, в литрах</v>
          </cell>
          <cell r="C45" t="str">
            <v>формируется автоматически</v>
          </cell>
          <cell r="D45">
            <v>0</v>
          </cell>
        </row>
        <row r="46">
          <cell r="B46" t="str">
            <v>Уровень ликвидности предмета лизинга</v>
          </cell>
          <cell r="C46" t="str">
            <v>формируется автоматически</v>
          </cell>
          <cell r="D46" t="str">
            <v>Средний</v>
          </cell>
        </row>
        <row r="47">
          <cell r="B47" t="str">
            <v>Единица расчета</v>
          </cell>
          <cell r="C47" t="str">
            <v>формируется автоматически</v>
          </cell>
          <cell r="D47" t="str">
            <v>руб.</v>
          </cell>
        </row>
        <row r="48">
          <cell r="B48" t="str">
            <v>Валюта ДКП</v>
          </cell>
          <cell r="C48" t="str">
            <v>формируется автоматически</v>
          </cell>
          <cell r="D48" t="str">
            <v>долл. США</v>
          </cell>
        </row>
        <row r="49">
          <cell r="B49" t="str">
            <v xml:space="preserve">Прогнозный курс, </v>
          </cell>
          <cell r="C49" t="str">
            <v>формируется автоматически</v>
          </cell>
          <cell r="D49">
            <v>85</v>
          </cell>
        </row>
        <row r="50">
          <cell r="B50" t="str">
            <v>Стоимость предмета лизинга в базовой комплектации, с НДС</v>
          </cell>
          <cell r="C50" t="str">
            <v>формируется автоматически, в USD</v>
          </cell>
          <cell r="D50">
            <v>80640</v>
          </cell>
        </row>
        <row r="51">
          <cell r="B51" t="str">
            <v>Стоимость дополнительных опций, с НДС</v>
          </cell>
          <cell r="C51" t="str">
            <v>формируется автоматически, в USD</v>
          </cell>
          <cell r="D51">
            <v>0</v>
          </cell>
        </row>
        <row r="52">
          <cell r="B52" t="str">
            <v>Размер скидки от поставщика/дилера, с НДС</v>
          </cell>
          <cell r="C52" t="str">
            <v>формируется автоматически, в %</v>
          </cell>
          <cell r="D52">
            <v>0</v>
          </cell>
        </row>
        <row r="53">
          <cell r="B53" t="str">
            <v>Дисконт</v>
          </cell>
          <cell r="C53" t="str">
            <v>выбрать из предложенного</v>
          </cell>
        </row>
        <row r="54">
          <cell r="B54" t="str">
            <v>Размер аванса поставщику по ДКП</v>
          </cell>
          <cell r="C54" t="str">
            <v>формируется автоматически, в %</v>
          </cell>
          <cell r="D54">
            <v>0.8</v>
          </cell>
        </row>
        <row r="55">
          <cell r="B55" t="str">
            <v>Плановый срок поставки ПЛ</v>
          </cell>
          <cell r="C55" t="str">
            <v>формируется автоматически, в днях</v>
          </cell>
          <cell r="D55">
            <v>150</v>
          </cell>
        </row>
        <row r="56">
          <cell r="B56" t="str">
            <v>Страхование предмета лизинга</v>
          </cell>
          <cell r="C56" t="str">
            <v>формируется автоматически</v>
          </cell>
          <cell r="D56" t="str">
            <v>Лизингополучатель</v>
          </cell>
        </row>
        <row r="57">
          <cell r="B57" t="str">
            <v>Страховая компания</v>
          </cell>
          <cell r="C57" t="str">
            <v>формируется автоматически</v>
          </cell>
          <cell r="D57" t="str">
            <v>ОАО «СОГАЗ»</v>
          </cell>
        </row>
        <row r="58">
          <cell r="B58" t="str">
            <v>Балансодержатель</v>
          </cell>
          <cell r="C58" t="str">
            <v>формируется автоматически</v>
          </cell>
          <cell r="D58" t="str">
            <v>Лизингодатель</v>
          </cell>
        </row>
        <row r="59">
          <cell r="B59" t="str">
            <v>Регистрация предмета лизинга</v>
          </cell>
          <cell r="C59" t="str">
            <v>формируется автоматически</v>
          </cell>
          <cell r="D59" t="str">
            <v>Лизингополучатель</v>
          </cell>
        </row>
        <row r="60">
          <cell r="B60" t="str">
            <v>Выкупная стоимость с НДС</v>
          </cell>
          <cell r="C60" t="str">
            <v>формируется автоматически, в руб.</v>
          </cell>
          <cell r="D60">
            <v>4000</v>
          </cell>
        </row>
      </sheetData>
      <sheetData sheetId="42" refreshError="1">
        <row r="20">
          <cell r="E20" t="str">
            <v>Тройняков Михаил Александрович</v>
          </cell>
        </row>
        <row r="62">
          <cell r="B62">
            <v>1</v>
          </cell>
        </row>
        <row r="63">
          <cell r="B63">
            <v>2</v>
          </cell>
        </row>
        <row r="64">
          <cell r="B64">
            <v>3</v>
          </cell>
        </row>
        <row r="65">
          <cell r="B65">
            <v>4</v>
          </cell>
        </row>
        <row r="66">
          <cell r="B66">
            <v>5</v>
          </cell>
        </row>
        <row r="67">
          <cell r="B67">
            <v>6</v>
          </cell>
        </row>
        <row r="68">
          <cell r="B68">
            <v>7</v>
          </cell>
        </row>
        <row r="69">
          <cell r="B69">
            <v>8</v>
          </cell>
        </row>
        <row r="70">
          <cell r="B70">
            <v>9</v>
          </cell>
        </row>
        <row r="71">
          <cell r="B71">
            <v>10</v>
          </cell>
        </row>
        <row r="72">
          <cell r="B72">
            <v>11</v>
          </cell>
        </row>
        <row r="73">
          <cell r="B73">
            <v>12</v>
          </cell>
        </row>
        <row r="74">
          <cell r="B74">
            <v>13</v>
          </cell>
        </row>
        <row r="75">
          <cell r="B75">
            <v>14</v>
          </cell>
        </row>
        <row r="76">
          <cell r="B76">
            <v>15</v>
          </cell>
        </row>
        <row r="77">
          <cell r="B77">
            <v>16</v>
          </cell>
        </row>
        <row r="78">
          <cell r="B78">
            <v>17</v>
          </cell>
        </row>
        <row r="79">
          <cell r="B79">
            <v>18</v>
          </cell>
        </row>
        <row r="80">
          <cell r="B80">
            <v>19</v>
          </cell>
        </row>
        <row r="81">
          <cell r="B81">
            <v>20</v>
          </cell>
        </row>
        <row r="82">
          <cell r="B82">
            <v>21</v>
          </cell>
        </row>
        <row r="83">
          <cell r="B83">
            <v>22</v>
          </cell>
        </row>
        <row r="84">
          <cell r="B84">
            <v>23</v>
          </cell>
        </row>
        <row r="85">
          <cell r="B85">
            <v>24</v>
          </cell>
        </row>
        <row r="86">
          <cell r="B86">
            <v>25</v>
          </cell>
        </row>
        <row r="87">
          <cell r="B87">
            <v>26</v>
          </cell>
        </row>
        <row r="88">
          <cell r="B88" t="str">
            <v>Не рассчитан</v>
          </cell>
        </row>
        <row r="189">
          <cell r="D189" t="b">
            <v>0</v>
          </cell>
        </row>
      </sheetData>
      <sheetData sheetId="43" refreshError="1"/>
      <sheetData sheetId="44" refreshError="1">
        <row r="37">
          <cell r="C37" t="str">
            <v>Январь</v>
          </cell>
        </row>
        <row r="38">
          <cell r="C38" t="str">
            <v>Февраль</v>
          </cell>
        </row>
        <row r="39">
          <cell r="C39" t="str">
            <v>Март</v>
          </cell>
        </row>
        <row r="40">
          <cell r="C40" t="str">
            <v>Апрель</v>
          </cell>
        </row>
        <row r="41">
          <cell r="C41" t="str">
            <v>Май</v>
          </cell>
        </row>
        <row r="42">
          <cell r="C42" t="str">
            <v>Июнь</v>
          </cell>
        </row>
        <row r="43">
          <cell r="C43" t="str">
            <v>Июль</v>
          </cell>
        </row>
        <row r="44">
          <cell r="C44" t="str">
            <v>Август</v>
          </cell>
        </row>
        <row r="45">
          <cell r="C45" t="str">
            <v>Сентябрь</v>
          </cell>
        </row>
        <row r="46">
          <cell r="C46" t="str">
            <v>Октябрь</v>
          </cell>
        </row>
        <row r="47">
          <cell r="C47" t="str">
            <v>Ноябрь</v>
          </cell>
        </row>
        <row r="48">
          <cell r="C48" t="str">
            <v>Декабрь</v>
          </cell>
        </row>
      </sheetData>
      <sheetData sheetId="45" refreshError="1">
        <row r="34">
          <cell r="B34">
            <v>0</v>
          </cell>
        </row>
        <row r="172">
          <cell r="I172" t="str">
            <v>Вручную</v>
          </cell>
        </row>
        <row r="173">
          <cell r="I173" t="str">
            <v>Только единовременно, в конце срока</v>
          </cell>
        </row>
        <row r="174">
          <cell r="I174" t="str">
            <v>Линейно возрастающими платежами с опцией для крупного платежа в конце срока</v>
          </cell>
        </row>
        <row r="175">
          <cell r="I175" t="str">
            <v>Равными долями, с опцией для крупного платежа в конце срока</v>
          </cell>
        </row>
        <row r="180">
          <cell r="F180" t="str">
            <v>ВКЛ</v>
          </cell>
          <cell r="I180" t="str">
            <v>RUR</v>
          </cell>
        </row>
        <row r="181">
          <cell r="I181" t="str">
            <v>EUR</v>
          </cell>
        </row>
        <row r="182">
          <cell r="I182" t="str">
            <v>USD</v>
          </cell>
        </row>
        <row r="203">
          <cell r="C203" t="str">
            <v>Овердрафт</v>
          </cell>
        </row>
        <row r="204">
          <cell r="C204" t="str">
            <v>Овердрафт с общим лимитом</v>
          </cell>
        </row>
        <row r="205">
          <cell r="C205" t="str">
            <v>Корпоративное кредитование</v>
          </cell>
        </row>
        <row r="206">
          <cell r="C206" t="str">
            <v>Кредитование на условиях либерализации в части объема оформленного обеспечения</v>
          </cell>
        </row>
        <row r="207">
          <cell r="C207" t="str">
            <v>Гарантии на условиях либерализации в части объема оформленного обеспечения</v>
          </cell>
        </row>
        <row r="208">
          <cell r="C208" t="str">
            <v>Кредитование отраслевых операторов</v>
          </cell>
        </row>
        <row r="209">
          <cell r="C209" t="str">
            <v>Кредитование крупнейших клиентов федерального значения (ККФЗ)</v>
          </cell>
        </row>
        <row r="210">
          <cell r="C210" t="str">
            <v>Предоставление гарантий за крупнейших клиентов федерального значения (ККФЗ)</v>
          </cell>
        </row>
        <row r="211">
          <cell r="C211" t="str">
            <v>Кредитование торговых сетей</v>
          </cell>
        </row>
        <row r="212">
          <cell r="C212" t="str">
            <v>Кредитование с/х товаропроизводителей под залог будущего урожая</v>
          </cell>
        </row>
        <row r="213">
          <cell r="C213" t="str">
            <v>Проектное финансирование (кроме строит-ва)</v>
          </cell>
        </row>
        <row r="214">
          <cell r="C214" t="str">
            <v>Кредитование под залог объектов коммерческой недвижимости</v>
          </cell>
        </row>
        <row r="215">
          <cell r="C215" t="str">
            <v>Инвестиционное кредитование (кроме строит-ва)</v>
          </cell>
        </row>
        <row r="216">
          <cell r="C216" t="str">
            <v>Финансирования сделок LBO</v>
          </cell>
        </row>
        <row r="217">
          <cell r="C217" t="str">
            <v>Долгосрочное кредитование корпоративных заемщиков</v>
          </cell>
        </row>
        <row r="218">
          <cell r="C218" t="str">
            <v>Кредитование операций по покупке золота и серебра у добывающих предприятий с предварительным финансированием</v>
          </cell>
        </row>
        <row r="219">
          <cell r="C219" t="str">
            <v>Финансирование розничного лизинга</v>
          </cell>
        </row>
        <row r="220">
          <cell r="C220" t="str">
            <v>Финансирование лизинговых сделок (кроме розничного лизинга)</v>
          </cell>
        </row>
        <row r="221">
          <cell r="C221" t="str">
            <v>Кредитование лизинговых компаний на условиях либерализации требований к объему обеспечения</v>
          </cell>
        </row>
        <row r="222">
          <cell r="C222" t="str">
            <v>Кредитование экспортно-импортных операций</v>
          </cell>
        </row>
        <row r="223">
          <cell r="C223" t="str">
            <v>Кредитование при осуществлении расчетов в форме аккредитивов в рублях</v>
          </cell>
        </row>
        <row r="224">
          <cell r="C224" t="str">
            <v>Контрактное кредитование предприятий ОПК</v>
          </cell>
        </row>
        <row r="225">
          <cell r="C225" t="str">
            <v xml:space="preserve">Кредитование под поручительство ФГУП «Рособоронэкспорт» </v>
          </cell>
        </row>
        <row r="226">
          <cell r="C226" t="str">
            <v>Кредитование внешнеторговых контрактов</v>
          </cell>
        </row>
        <row r="227">
          <cell r="C227" t="str">
            <v>Инвестиционное кредитование строительства объектов жилой недвижимости</v>
          </cell>
        </row>
        <row r="228">
          <cell r="C228" t="str">
            <v>Инвестиционное кредитование строительства объектов коммерческой недвижимости</v>
          </cell>
        </row>
        <row r="229">
          <cell r="C229" t="str">
            <v>Инвестиционное кредитование проектов ЖКХ</v>
          </cell>
        </row>
        <row r="230">
          <cell r="C230" t="str">
            <v>Проектное финансирование строительства объектов жилой недвижимости</v>
          </cell>
        </row>
        <row r="231">
          <cell r="C231" t="str">
            <v>Проектное финансирование строительства объектов коммерческой недвижимости</v>
          </cell>
        </row>
        <row r="232">
          <cell r="C232" t="str">
            <v xml:space="preserve">Проектное финансирование проектов ЖКХ </v>
          </cell>
        </row>
        <row r="233">
          <cell r="C233" t="str">
            <v>Гарантия исполнения обязательств по договору (в т.ч. кредитному договору), исполнения контракта</v>
          </cell>
        </row>
        <row r="234">
          <cell r="C234" t="str">
            <v>Гарантия выполнения гарантийных обязательств (контргарантии)</v>
          </cell>
        </row>
        <row r="235">
          <cell r="C235" t="str">
            <v>Тендерная гарантия</v>
          </cell>
        </row>
        <row r="236">
          <cell r="C236" t="str">
            <v>Гарантия возврата аванса</v>
          </cell>
        </row>
        <row r="237">
          <cell r="C237" t="str">
            <v>Гарантии исполнения предложения по выкупу цен. бум. (по 208-ФЗ)</v>
          </cell>
        </row>
        <row r="238">
          <cell r="C238" t="str">
            <v>Гарантия (поручительство) в пользу налоговых органов</v>
          </cell>
        </row>
        <row r="239">
          <cell r="C239" t="str">
            <v>Гарантия встречного обеспечения</v>
          </cell>
        </row>
        <row r="240">
          <cell r="C240" t="str">
            <v>Гарантия исполнения гос. контракта (по 94-ФЗ)</v>
          </cell>
        </row>
        <row r="241">
          <cell r="C241" t="str">
            <v>Репутационная гарантия</v>
          </cell>
        </row>
        <row r="242">
          <cell r="C242" t="str">
            <v>Репутационная контргарантия</v>
          </cell>
        </row>
        <row r="243">
          <cell r="C243" t="str">
            <v>Гарантия за предприятие-комитента по договору комиссии в пользу ФГУП «Рособоронэкспорт»</v>
          </cell>
        </row>
        <row r="244">
          <cell r="C244" t="str">
            <v>Гарантия в форме резервного аккредитива (без формирования покрытия)</v>
          </cell>
        </row>
        <row r="245">
          <cell r="C245" t="str">
            <v>Гарантия в пользу таможенных органов</v>
          </cell>
        </row>
        <row r="246">
          <cell r="C246" t="str">
            <v>Гарантия в пользу "Росалкогольрегулирование"</v>
          </cell>
        </row>
        <row r="247">
          <cell r="C247" t="str">
            <v>Контргарантия в форме резервного аккредитива (без формирования покрытия)</v>
          </cell>
        </row>
        <row r="248">
          <cell r="C248" t="str">
            <v>Кредитование на приобретение спецтехники марки Клаас</v>
          </cell>
        </row>
        <row r="249">
          <cell r="C249" t="str">
            <v>Постэкспортное финансирование</v>
          </cell>
        </row>
        <row r="250">
          <cell r="C250" t="str">
            <v>Постэкспортное финансирование (по аккредитивам, открываемым ОАО «БПС-банк»)</v>
          </cell>
        </row>
        <row r="251">
          <cell r="C251" t="str">
            <v>Предэкспортное финансирование</v>
          </cell>
        </row>
        <row r="252">
          <cell r="C252" t="str">
            <v>Непокрытые аккредитивы</v>
          </cell>
        </row>
        <row r="253">
          <cell r="C253" t="str">
            <v>Краткосрочное экспресс-кредитование корпоративных клиентов</v>
          </cell>
        </row>
        <row r="254">
          <cell r="C254" t="str">
            <v>Специализированные продукты для малого бизнеса</v>
          </cell>
        </row>
        <row r="255">
          <cell r="C255" t="str">
            <v xml:space="preserve">Займы в драгоценных металлах </v>
          </cell>
        </row>
      </sheetData>
      <sheetData sheetId="46" refreshError="1"/>
      <sheetData sheetId="47" refreshError="1"/>
      <sheetData sheetId="48" refreshError="1"/>
      <sheetData sheetId="49" refreshError="1">
        <row r="36">
          <cell r="F36" t="str">
            <v/>
          </cell>
          <cell r="G36" t="str">
            <v/>
          </cell>
        </row>
        <row r="37">
          <cell r="F37" t="str">
            <v/>
          </cell>
          <cell r="G37" t="str">
            <v/>
          </cell>
        </row>
        <row r="38">
          <cell r="F38" t="str">
            <v/>
          </cell>
          <cell r="G38" t="str">
            <v/>
          </cell>
        </row>
        <row r="39">
          <cell r="F39" t="str">
            <v/>
          </cell>
          <cell r="G39" t="str">
            <v/>
          </cell>
        </row>
        <row r="40">
          <cell r="F40" t="str">
            <v/>
          </cell>
          <cell r="G40" t="str">
            <v/>
          </cell>
        </row>
        <row r="41">
          <cell r="F41" t="str">
            <v/>
          </cell>
          <cell r="G41" t="str">
            <v/>
          </cell>
        </row>
      </sheetData>
      <sheetData sheetId="50" refreshError="1"/>
      <sheetData sheetId="51" refreshError="1">
        <row r="14">
          <cell r="AZ14">
            <v>7</v>
          </cell>
        </row>
        <row r="18">
          <cell r="AZ18" t="str">
            <v>2017 год</v>
          </cell>
        </row>
        <row r="21">
          <cell r="AZ21">
            <v>144113000</v>
          </cell>
        </row>
        <row r="22">
          <cell r="AZ22">
            <v>30493907.450000003</v>
          </cell>
        </row>
        <row r="23">
          <cell r="AZ23">
            <v>0.2115972011546495</v>
          </cell>
        </row>
        <row r="25">
          <cell r="AZ25" t="str">
            <v>x</v>
          </cell>
        </row>
        <row r="26">
          <cell r="AZ26" t="str">
            <v>x</v>
          </cell>
        </row>
        <row r="28">
          <cell r="AZ28">
            <v>-4032317.8049999997</v>
          </cell>
        </row>
        <row r="29">
          <cell r="AZ29" t="str">
            <v>x</v>
          </cell>
        </row>
        <row r="30">
          <cell r="AZ30">
            <v>0.64410548638954424</v>
          </cell>
        </row>
        <row r="32">
          <cell r="AZ32">
            <v>19641293.09</v>
          </cell>
        </row>
        <row r="33">
          <cell r="AZ33">
            <v>1378000</v>
          </cell>
        </row>
      </sheetData>
      <sheetData sheetId="52" refreshError="1"/>
      <sheetData sheetId="53" refreshError="1">
        <row r="12">
          <cell r="T12" t="str">
            <v/>
          </cell>
          <cell r="Y12" t="b">
            <v>0</v>
          </cell>
        </row>
        <row r="13">
          <cell r="T13" t="str">
            <v/>
          </cell>
          <cell r="Y13" t="b">
            <v>0</v>
          </cell>
        </row>
        <row r="31">
          <cell r="D31">
            <v>1</v>
          </cell>
        </row>
        <row r="39">
          <cell r="C39" t="str">
            <v>Недвижимое имущество</v>
          </cell>
          <cell r="D39" t="str">
            <v>LOGroup100</v>
          </cell>
          <cell r="G39" t="str">
            <v>Прочая недвижимость</v>
          </cell>
          <cell r="H39" t="str">
            <v>LOCat102</v>
          </cell>
        </row>
        <row r="40">
          <cell r="C40" t="str">
            <v>Движимое имущество</v>
          </cell>
          <cell r="D40" t="str">
            <v>LOGroup200</v>
          </cell>
          <cell r="G40" t="str">
            <v>Автотранспорт</v>
          </cell>
          <cell r="H40" t="str">
            <v>LOCat200</v>
          </cell>
        </row>
        <row r="41">
          <cell r="G41" t="str">
            <v>Автобусы малые до 7.5 м</v>
          </cell>
          <cell r="H41" t="str">
            <v>LOCat201</v>
          </cell>
        </row>
        <row r="42">
          <cell r="G42" t="str">
            <v>Автобусы средние до 12 м</v>
          </cell>
          <cell r="H42" t="str">
            <v>LOCat202</v>
          </cell>
        </row>
        <row r="43">
          <cell r="G43" t="str">
            <v>Автобусы большие свыше 12 метров/автопоезда</v>
          </cell>
          <cell r="H43" t="str">
            <v>LOCat203</v>
          </cell>
        </row>
        <row r="44">
          <cell r="G44" t="str">
            <v>Самоходные машины и механизмы общего назначения</v>
          </cell>
          <cell r="H44" t="str">
            <v>LOCat204</v>
          </cell>
        </row>
        <row r="45">
          <cell r="G45" t="str">
            <v>Специальная техника</v>
          </cell>
          <cell r="H45" t="str">
            <v>LOCat205</v>
          </cell>
        </row>
        <row r="46">
          <cell r="G46" t="str">
            <v>Железнодорожный подвижной и тяговый состав</v>
          </cell>
          <cell r="H46" t="str">
            <v>LOCat206</v>
          </cell>
        </row>
        <row r="47">
          <cell r="G47" t="str">
            <v>Металлорежущее и кузнечно-прессовое оборудование</v>
          </cell>
          <cell r="H47" t="str">
            <v>LOCat207</v>
          </cell>
        </row>
        <row r="48">
          <cell r="G48" t="str">
            <v>Энергетическое, силовое и электрооборудование</v>
          </cell>
          <cell r="H48" t="str">
            <v>LOCat208</v>
          </cell>
        </row>
        <row r="49">
          <cell r="B49">
            <v>1</v>
          </cell>
          <cell r="G49" t="str">
            <v xml:space="preserve">Грузоподъемное и подъемно-транспортное оборудование </v>
          </cell>
          <cell r="H49" t="str">
            <v>LOCat209</v>
          </cell>
        </row>
        <row r="50">
          <cell r="G50" t="str">
            <v>Приборы и устройства, медицинское оборудование</v>
          </cell>
          <cell r="H50" t="str">
            <v>LOCat210</v>
          </cell>
        </row>
        <row r="51">
          <cell r="G51" t="str">
            <v>Компьютеры и оргтехника</v>
          </cell>
          <cell r="H51" t="str">
            <v>LOCat211</v>
          </cell>
        </row>
        <row r="52">
          <cell r="G52" t="str">
            <v>Машины и оборудование лесной и деревообрабатывающей промышленности</v>
          </cell>
          <cell r="H52" t="str">
            <v>LOCat212</v>
          </cell>
        </row>
        <row r="53">
          <cell r="G53" t="str">
            <v>Торговое оборудование</v>
          </cell>
          <cell r="H53" t="str">
            <v>LOCat213</v>
          </cell>
        </row>
        <row r="54">
          <cell r="G54" t="str">
            <v>Пищевое оборудование</v>
          </cell>
          <cell r="H54" t="str">
            <v>LOCat214</v>
          </cell>
        </row>
        <row r="55">
          <cell r="G55" t="str">
            <v>Складское и логистическое оборудование</v>
          </cell>
          <cell r="H55" t="str">
            <v>LOCat215</v>
          </cell>
        </row>
        <row r="56">
          <cell r="G56" t="str">
            <v>Полиграфическое оборудование</v>
          </cell>
          <cell r="H56" t="str">
            <v>LOCat216</v>
          </cell>
        </row>
        <row r="57">
          <cell r="G57" t="str">
            <v>Строительное оборудование</v>
          </cell>
          <cell r="H57" t="str">
            <v>LOCat217</v>
          </cell>
        </row>
        <row r="58">
          <cell r="G58" t="str">
            <v>Прочее оборудование</v>
          </cell>
          <cell r="H58" t="str">
            <v>LOCat218</v>
          </cell>
        </row>
        <row r="59">
          <cell r="G59" t="str">
            <v>Прочее движимое имущество (не перечисленное в пп. 200-218)</v>
          </cell>
          <cell r="H59" t="str">
            <v>LOCat219</v>
          </cell>
        </row>
      </sheetData>
      <sheetData sheetId="54" refreshError="1"/>
      <sheetData sheetId="55" refreshError="1">
        <row r="29">
          <cell r="E29" t="str">
            <v>Риск недофинансирования проекта</v>
          </cell>
        </row>
        <row r="30">
          <cell r="E30" t="str">
            <v>Риск невыполнения обязательств поставщиками и подрядчиками</v>
          </cell>
        </row>
        <row r="31">
          <cell r="E31" t="str">
            <v>Риск увеличения стоимости проекта</v>
          </cell>
        </row>
        <row r="32">
          <cell r="E32" t="str">
            <v>Риск увеличение сроков</v>
          </cell>
        </row>
        <row r="33">
          <cell r="E33" t="str">
            <v>Риск недостижения заданных параметров проекта</v>
          </cell>
        </row>
        <row r="34">
          <cell r="E34" t="str">
            <v>Конструкционный риск</v>
          </cell>
        </row>
        <row r="35">
          <cell r="E35" t="str">
            <v>Производственные риски</v>
          </cell>
        </row>
        <row r="36">
          <cell r="E36" t="str">
            <v>Управленческие риски</v>
          </cell>
        </row>
        <row r="37">
          <cell r="E37" t="str">
            <v>Маркетинговый риск</v>
          </cell>
        </row>
        <row r="38">
          <cell r="E38" t="str">
            <v>Финансовые риски</v>
          </cell>
        </row>
        <row r="39">
          <cell r="E39" t="str">
            <v>Административные риски</v>
          </cell>
        </row>
        <row r="40">
          <cell r="E40" t="str">
            <v>Региональные (страновые) риски</v>
          </cell>
        </row>
        <row r="41">
          <cell r="E41" t="str">
            <v>Юридические риски</v>
          </cell>
        </row>
        <row r="42">
          <cell r="E42" t="str">
            <v>Риски форс-мажорных обстоятельств</v>
          </cell>
        </row>
        <row r="43">
          <cell r="E43" t="str">
            <v>Риски утраты обеспечения</v>
          </cell>
        </row>
      </sheetData>
      <sheetData sheetId="56" refreshError="1"/>
      <sheetData sheetId="57" refreshError="1"/>
      <sheetData sheetId="58" refreshError="1">
        <row r="9">
          <cell r="N9" t="b">
            <v>0</v>
          </cell>
        </row>
      </sheetData>
      <sheetData sheetId="59" refreshError="1"/>
      <sheetData sheetId="60" refreshError="1"/>
      <sheetData sheetId="61" refreshError="1">
        <row r="566">
          <cell r="B566" t="str">
            <v>Да, без изменений</v>
          </cell>
          <cell r="Y566" t="b">
            <v>0</v>
          </cell>
        </row>
        <row r="567">
          <cell r="B567" t="str">
            <v>Нет, требует изменения</v>
          </cell>
        </row>
        <row r="569">
          <cell r="H569" t="str">
            <v>рейтинг ЛП в CRM не переведен в статус «Определение АР»;</v>
          </cell>
        </row>
        <row r="570">
          <cell r="H570" t="str">
            <v>в пакете документов в АС «Navision» отсутствует заключение ВР по поручителю(-ям)</v>
          </cell>
        </row>
        <row r="571">
          <cell r="H571" t="str">
            <v>в пакете документов в АС «Navision» отсутствуют прочие необходимые документы;</v>
          </cell>
        </row>
        <row r="572">
          <cell r="H572" t="str">
            <v>выявлена не сформированная ГСЛП (при наличии);</v>
          </cell>
        </row>
        <row r="573">
          <cell r="H573" t="str">
            <v>выявлены стоп-факторы;</v>
          </cell>
        </row>
        <row r="574">
          <cell r="H574" t="str">
            <v>выявлен критерий(ии) проблемности, относящиеся к желтой, красной, черной зонам;</v>
          </cell>
        </row>
        <row r="575">
          <cell r="H575" t="str">
            <v>отсутствует актуальный действующий рейтинг в CRM у ЛП, относящегося к клиентскому сегменту «малый бизнес».</v>
          </cell>
        </row>
      </sheetData>
      <sheetData sheetId="62" refreshError="1">
        <row r="552">
          <cell r="N552" t="b">
            <v>0</v>
          </cell>
        </row>
      </sheetData>
      <sheetData sheetId="63" refreshError="1"/>
      <sheetData sheetId="64" refreshError="1">
        <row r="13">
          <cell r="D13">
            <v>20</v>
          </cell>
        </row>
        <row r="15">
          <cell r="D15">
            <v>6</v>
          </cell>
        </row>
        <row r="30">
          <cell r="D30">
            <v>7.5600000000000001E-2</v>
          </cell>
        </row>
        <row r="31">
          <cell r="D31">
            <v>6.6E-3</v>
          </cell>
        </row>
        <row r="32">
          <cell r="D32" t="e">
            <v>#N/A</v>
          </cell>
        </row>
        <row r="38">
          <cell r="D38" t="e">
            <v>#N/A</v>
          </cell>
        </row>
        <row r="40">
          <cell r="D40" t="e">
            <v>#N/A</v>
          </cell>
        </row>
        <row r="41">
          <cell r="D41" t="e">
            <v>#N/A</v>
          </cell>
        </row>
        <row r="50">
          <cell r="D50">
            <v>0</v>
          </cell>
        </row>
        <row r="61">
          <cell r="D61">
            <v>0.18</v>
          </cell>
        </row>
        <row r="62">
          <cell r="D62">
            <v>2.2000000000000006E-2</v>
          </cell>
        </row>
        <row r="66">
          <cell r="D66">
            <v>10</v>
          </cell>
        </row>
        <row r="77">
          <cell r="D77" t="e">
            <v>#VALUE!</v>
          </cell>
        </row>
        <row r="79">
          <cell r="D79" t="e">
            <v>#VALUE!</v>
          </cell>
        </row>
        <row r="80">
          <cell r="D80" t="e">
            <v>#VALUE!</v>
          </cell>
        </row>
        <row r="81">
          <cell r="D81" t="e">
            <v>#NUM!</v>
          </cell>
        </row>
        <row r="82">
          <cell r="D82">
            <v>0</v>
          </cell>
        </row>
        <row r="84">
          <cell r="D84">
            <v>0</v>
          </cell>
        </row>
        <row r="86">
          <cell r="AS86" t="str">
            <v>Абдулаева Римма Иршатовна</v>
          </cell>
        </row>
        <row r="87">
          <cell r="A87" t="str">
            <v>Рейтинг</v>
          </cell>
          <cell r="B87" t="str">
            <v>Вероятность Дефолта корп</v>
          </cell>
          <cell r="C87" t="str">
            <v>Вероятность Дефолта розница</v>
          </cell>
          <cell r="AS87" t="str">
            <v>Абдулазизова Хадижат Гасановна</v>
          </cell>
        </row>
        <row r="88">
          <cell r="A88">
            <v>1</v>
          </cell>
          <cell r="B88">
            <v>2.0000000000000001E-4</v>
          </cell>
          <cell r="C88">
            <v>6.6E-3</v>
          </cell>
          <cell r="AS88" t="str">
            <v>Абдуллина Альбина Вилуровна</v>
          </cell>
        </row>
        <row r="89">
          <cell r="A89">
            <v>2</v>
          </cell>
          <cell r="B89">
            <v>3.6999999999999999E-4</v>
          </cell>
          <cell r="C89">
            <v>6.6E-3</v>
          </cell>
          <cell r="AS89" t="str">
            <v>Абдулова Юлия Фазилевна</v>
          </cell>
        </row>
        <row r="90">
          <cell r="A90">
            <v>3</v>
          </cell>
          <cell r="B90">
            <v>5.1000000000000004E-4</v>
          </cell>
          <cell r="C90">
            <v>6.6E-3</v>
          </cell>
          <cell r="AS90" t="str">
            <v>Абдурахманова Узлипат Магомедовна</v>
          </cell>
        </row>
        <row r="91">
          <cell r="A91">
            <v>4</v>
          </cell>
          <cell r="B91">
            <v>6.9999999999999999E-4</v>
          </cell>
          <cell r="C91">
            <v>6.6E-3</v>
          </cell>
          <cell r="AS91" t="str">
            <v>Абелян Гурген Ашотович</v>
          </cell>
        </row>
        <row r="92">
          <cell r="A92">
            <v>5</v>
          </cell>
          <cell r="B92">
            <v>9.7000000000000005E-4</v>
          </cell>
          <cell r="C92">
            <v>6.6E-3</v>
          </cell>
          <cell r="AS92" t="str">
            <v>Абземельев Артур Радикович</v>
          </cell>
        </row>
        <row r="93">
          <cell r="A93">
            <v>6</v>
          </cell>
          <cell r="B93">
            <v>1.33E-3</v>
          </cell>
          <cell r="C93">
            <v>6.6E-3</v>
          </cell>
          <cell r="AS93" t="str">
            <v>Абрамова Анна Павловна</v>
          </cell>
        </row>
        <row r="94">
          <cell r="A94">
            <v>7</v>
          </cell>
          <cell r="B94">
            <v>1.8400000000000001E-3</v>
          </cell>
          <cell r="C94">
            <v>6.6E-3</v>
          </cell>
          <cell r="AS94" t="str">
            <v>Абрамова Ирина Владимировна</v>
          </cell>
        </row>
        <row r="95">
          <cell r="A95">
            <v>8</v>
          </cell>
          <cell r="B95">
            <v>2.5300000000000001E-3</v>
          </cell>
          <cell r="C95">
            <v>6.6E-3</v>
          </cell>
          <cell r="AS95" t="str">
            <v>Абрамова Карина Андреевна</v>
          </cell>
        </row>
        <row r="96">
          <cell r="A96">
            <v>9</v>
          </cell>
          <cell r="B96">
            <v>3.48E-3</v>
          </cell>
          <cell r="C96">
            <v>6.6E-3</v>
          </cell>
          <cell r="AS96" t="str">
            <v>Абрамова Юлия Андреевна</v>
          </cell>
        </row>
        <row r="97">
          <cell r="A97">
            <v>10</v>
          </cell>
          <cell r="B97">
            <v>4.7999999999999996E-3</v>
          </cell>
          <cell r="C97">
            <v>6.6E-3</v>
          </cell>
          <cell r="AS97" t="str">
            <v>Авагян Арман Саргисович</v>
          </cell>
        </row>
        <row r="98">
          <cell r="A98">
            <v>11</v>
          </cell>
          <cell r="B98">
            <v>6.6E-3</v>
          </cell>
          <cell r="C98">
            <v>6.6E-3</v>
          </cell>
          <cell r="AS98" t="str">
            <v>Аввакумова Наталья Сергеевна</v>
          </cell>
        </row>
        <row r="99">
          <cell r="A99">
            <v>12</v>
          </cell>
          <cell r="B99">
            <v>9.1000000000000004E-3</v>
          </cell>
          <cell r="C99">
            <v>3.2710000000000003E-2</v>
          </cell>
          <cell r="AS99" t="str">
            <v>Авдеев Иван Иванович</v>
          </cell>
        </row>
        <row r="100">
          <cell r="A100">
            <v>13</v>
          </cell>
          <cell r="B100">
            <v>1.2529999999999999E-2</v>
          </cell>
          <cell r="C100">
            <v>3.2710000000000003E-2</v>
          </cell>
          <cell r="AS100" t="str">
            <v>Аверьянова Марина Игоревна</v>
          </cell>
        </row>
        <row r="101">
          <cell r="A101">
            <v>14</v>
          </cell>
          <cell r="B101">
            <v>1.7250000000000001E-2</v>
          </cell>
          <cell r="C101">
            <v>3.2710000000000003E-2</v>
          </cell>
          <cell r="AS101" t="str">
            <v>Авотс Эдгар Валерьевич</v>
          </cell>
        </row>
        <row r="102">
          <cell r="A102">
            <v>15</v>
          </cell>
          <cell r="B102">
            <v>2.375E-2</v>
          </cell>
          <cell r="C102">
            <v>3.2710000000000003E-2</v>
          </cell>
          <cell r="AS102" t="str">
            <v>Авхадеев Ильдар Рифатович</v>
          </cell>
        </row>
        <row r="103">
          <cell r="A103">
            <v>16</v>
          </cell>
          <cell r="B103">
            <v>3.2710000000000003E-2</v>
          </cell>
          <cell r="C103">
            <v>3.2710000000000003E-2</v>
          </cell>
          <cell r="AS103" t="str">
            <v>Агабекян Марат Оганесович</v>
          </cell>
        </row>
        <row r="104">
          <cell r="A104">
            <v>17</v>
          </cell>
          <cell r="B104">
            <v>4.505E-2</v>
          </cell>
          <cell r="C104">
            <v>0.30728</v>
          </cell>
          <cell r="AS104" t="str">
            <v>Аганов Карэн Гургенович</v>
          </cell>
        </row>
        <row r="105">
          <cell r="A105">
            <v>18</v>
          </cell>
          <cell r="B105">
            <v>6.2039999999999998E-2</v>
          </cell>
          <cell r="C105">
            <v>0.30728</v>
          </cell>
          <cell r="AS105" t="str">
            <v>Агапов Дмитрий Сергеевич</v>
          </cell>
        </row>
        <row r="106">
          <cell r="A106">
            <v>19</v>
          </cell>
          <cell r="B106">
            <v>8.5430000000000006E-2</v>
          </cell>
          <cell r="C106">
            <v>0.30728</v>
          </cell>
          <cell r="AS106" t="str">
            <v>Агафонов Александр Владимирович</v>
          </cell>
        </row>
        <row r="107">
          <cell r="A107">
            <v>20</v>
          </cell>
          <cell r="B107">
            <v>0.11765</v>
          </cell>
          <cell r="C107">
            <v>0.30728</v>
          </cell>
          <cell r="AS107" t="str">
            <v>Агафонов Андрей Александрович</v>
          </cell>
        </row>
        <row r="108">
          <cell r="A108">
            <v>21</v>
          </cell>
          <cell r="B108">
            <v>0.16203000000000001</v>
          </cell>
          <cell r="C108">
            <v>0.30728</v>
          </cell>
          <cell r="AS108" t="str">
            <v>Агафонова Елена Анатольевна</v>
          </cell>
        </row>
        <row r="109">
          <cell r="A109">
            <v>22</v>
          </cell>
          <cell r="B109">
            <v>0.22313</v>
          </cell>
          <cell r="C109">
            <v>0.30728</v>
          </cell>
          <cell r="AS109" t="str">
            <v>Агаханов Ренат Хейрулахович</v>
          </cell>
        </row>
        <row r="110">
          <cell r="A110">
            <v>23</v>
          </cell>
          <cell r="B110">
            <v>0.30728</v>
          </cell>
          <cell r="C110">
            <v>0.30728</v>
          </cell>
          <cell r="AS110" t="str">
            <v>Агаширинова Лейли Алманбеговна</v>
          </cell>
        </row>
        <row r="111">
          <cell r="A111">
            <v>24</v>
          </cell>
          <cell r="B111">
            <v>0.42315999999999998</v>
          </cell>
          <cell r="C111">
            <v>1</v>
          </cell>
          <cell r="AS111" t="str">
            <v>Агеева Инна Сергеевна</v>
          </cell>
        </row>
        <row r="112">
          <cell r="A112">
            <v>25</v>
          </cell>
          <cell r="B112">
            <v>0.58274999999999999</v>
          </cell>
          <cell r="C112">
            <v>1</v>
          </cell>
          <cell r="AS112" t="str">
            <v>Агеева Наталья Игоревна</v>
          </cell>
        </row>
        <row r="113">
          <cell r="A113">
            <v>26</v>
          </cell>
          <cell r="B113">
            <v>1</v>
          </cell>
          <cell r="C113">
            <v>1</v>
          </cell>
          <cell r="AS113" t="str">
            <v>Агибалов Дмитрий Игоревич</v>
          </cell>
        </row>
        <row r="114">
          <cell r="A114" t="str">
            <v>Не рассчитан</v>
          </cell>
          <cell r="B114">
            <v>1</v>
          </cell>
          <cell r="C114">
            <v>1</v>
          </cell>
          <cell r="AS114" t="str">
            <v>Агинбаев Аскар Куанышович</v>
          </cell>
        </row>
        <row r="115">
          <cell r="AS115" t="str">
            <v>Аглиуллин Рустэм Мухаметович</v>
          </cell>
        </row>
        <row r="116">
          <cell r="AS116" t="str">
            <v>Азизова Фарида Магомедшерифовна</v>
          </cell>
        </row>
        <row r="117">
          <cell r="AS117" t="str">
            <v>Азуева Есита Алиевна</v>
          </cell>
        </row>
        <row r="118">
          <cell r="AS118" t="str">
            <v>Айвазян Лилит Зарзандовна</v>
          </cell>
        </row>
        <row r="119">
          <cell r="AS119" t="str">
            <v>Айгубова Ольга Анатольевна</v>
          </cell>
        </row>
        <row r="120">
          <cell r="AS120" t="str">
            <v>Айдралиева Алия Рашитовна</v>
          </cell>
        </row>
        <row r="121">
          <cell r="AS121" t="str">
            <v>Аймалетдинова Лилия Альбертовна</v>
          </cell>
        </row>
        <row r="122">
          <cell r="AS122" t="str">
            <v>Айнетдинова Алсу Минисламовна</v>
          </cell>
        </row>
        <row r="123">
          <cell r="AS123" t="str">
            <v>Айрапетян Татевик Ванушовна</v>
          </cell>
        </row>
        <row r="124">
          <cell r="AS124" t="str">
            <v>Акберова Эсмира Гудрат Кызы</v>
          </cell>
        </row>
        <row r="125">
          <cell r="AS125" t="str">
            <v>Акименко Наталья Викторовна</v>
          </cell>
        </row>
        <row r="126">
          <cell r="AS126" t="str">
            <v>Акимова Нателла Михайловна</v>
          </cell>
        </row>
        <row r="127">
          <cell r="AS127" t="str">
            <v>Аксенов Владислав Владимирович</v>
          </cell>
        </row>
        <row r="128">
          <cell r="AS128" t="str">
            <v>Аксенов Дмитрий Николаевич</v>
          </cell>
        </row>
        <row r="129">
          <cell r="AS129" t="str">
            <v>Аксенова Анна Ивановна</v>
          </cell>
        </row>
        <row r="130">
          <cell r="AS130" t="str">
            <v>Аксентьева Татьяна Николаевна</v>
          </cell>
        </row>
        <row r="131">
          <cell r="AS131" t="str">
            <v>Аксоров Тузер Пшимурзович</v>
          </cell>
        </row>
        <row r="132">
          <cell r="AS132" t="str">
            <v>Аксюткин Михаил Львович</v>
          </cell>
        </row>
        <row r="133">
          <cell r="AS133" t="str">
            <v>Аксянов Рустам Марсельевич</v>
          </cell>
        </row>
        <row r="134">
          <cell r="AS134" t="str">
            <v>Акулова Маргарита Николаевна</v>
          </cell>
        </row>
        <row r="135">
          <cell r="AS135" t="str">
            <v>Акчурин Артем Сергеевич</v>
          </cell>
        </row>
        <row r="136">
          <cell r="AS136" t="str">
            <v>Акшенцева Полина Игоревна</v>
          </cell>
        </row>
        <row r="137">
          <cell r="AS137" t="str">
            <v>Алгаева Светлана Ивановна</v>
          </cell>
        </row>
        <row r="138">
          <cell r="AS138" t="str">
            <v>Алганаев Александр Михайлович</v>
          </cell>
        </row>
        <row r="139">
          <cell r="AS139" t="str">
            <v>Алеева Юлия Сергеевна</v>
          </cell>
        </row>
        <row r="140">
          <cell r="AS140" t="str">
            <v>Александров Александр Александрович</v>
          </cell>
        </row>
        <row r="141">
          <cell r="B141" t="b">
            <v>1</v>
          </cell>
          <cell r="AS141" t="str">
            <v>Александрова Анна Александровна</v>
          </cell>
        </row>
        <row r="142">
          <cell r="AS142" t="str">
            <v>Александрова Динара Рамазановна</v>
          </cell>
        </row>
        <row r="143">
          <cell r="AS143" t="str">
            <v>Александрова Ирина Юрьевна</v>
          </cell>
        </row>
        <row r="144">
          <cell r="AS144" t="str">
            <v>Александрова Наталья Евгеньевна</v>
          </cell>
        </row>
        <row r="145">
          <cell r="AS145" t="str">
            <v>Александрович Владислав Игоревич</v>
          </cell>
        </row>
        <row r="146">
          <cell r="AS146" t="str">
            <v>Алексашин Артем Владимирович</v>
          </cell>
        </row>
        <row r="147">
          <cell r="AS147" t="str">
            <v>Алексашкина Ирина Владимировна</v>
          </cell>
        </row>
        <row r="148">
          <cell r="AS148" t="str">
            <v>Алексеев Сергей Петрович</v>
          </cell>
        </row>
        <row r="149">
          <cell r="AS149" t="str">
            <v>Алексеева Александра Александровна</v>
          </cell>
        </row>
        <row r="150">
          <cell r="AS150" t="str">
            <v>Алексеева Василиса Александровна</v>
          </cell>
        </row>
        <row r="151">
          <cell r="AS151" t="str">
            <v>Алексеева Елена Анатольевна</v>
          </cell>
        </row>
        <row r="152">
          <cell r="AS152" t="str">
            <v>Алексеева Изабелла Алексеевна</v>
          </cell>
        </row>
        <row r="153">
          <cell r="AS153" t="str">
            <v>Алексеева Мария Владимировна</v>
          </cell>
        </row>
        <row r="154">
          <cell r="AS154" t="str">
            <v>Алексеева Татьяна Владимировна</v>
          </cell>
        </row>
        <row r="155">
          <cell r="AS155" t="str">
            <v>Алексеева Яна Сергеевна</v>
          </cell>
        </row>
        <row r="156">
          <cell r="AS156" t="str">
            <v>Алексеенко Елена Николаевна</v>
          </cell>
        </row>
        <row r="157">
          <cell r="AS157" t="str">
            <v>Алексеенко Ирина Анатольевна</v>
          </cell>
        </row>
        <row r="158">
          <cell r="AS158" t="str">
            <v>Алексеенко Мария Сергеевна</v>
          </cell>
        </row>
        <row r="159">
          <cell r="AS159" t="str">
            <v>Алексеенков Евгений Григорьевич</v>
          </cell>
        </row>
        <row r="160">
          <cell r="AS160" t="str">
            <v>Алехина Алена Михайловна</v>
          </cell>
        </row>
        <row r="161">
          <cell r="AS161" t="str">
            <v>Алехнович Кристина Анатольевна</v>
          </cell>
        </row>
        <row r="162">
          <cell r="AS162" t="str">
            <v>Алешина Анна Аркадьевна</v>
          </cell>
        </row>
        <row r="163">
          <cell r="AS163" t="str">
            <v>Алешина Анна Евгеньевна</v>
          </cell>
        </row>
        <row r="164">
          <cell r="AS164" t="str">
            <v>Алиев Магомед Гасаналиевич</v>
          </cell>
        </row>
        <row r="165">
          <cell r="AS165" t="str">
            <v>Алишейхова Саида Магомедовна</v>
          </cell>
        </row>
        <row r="166">
          <cell r="AS166" t="str">
            <v>Алмазова Анна Михайловна</v>
          </cell>
        </row>
        <row r="167">
          <cell r="AS167" t="str">
            <v>Алферова Светлана Александровна</v>
          </cell>
        </row>
        <row r="168">
          <cell r="AS168" t="str">
            <v>Альтапова Гузэль Ринатовна</v>
          </cell>
        </row>
        <row r="169">
          <cell r="AS169" t="str">
            <v>Альшевская Татьяна Викторовна</v>
          </cell>
        </row>
        <row r="170">
          <cell r="AS170" t="str">
            <v>Алябьев Дмитрий Игоревич</v>
          </cell>
        </row>
        <row r="171">
          <cell r="AS171" t="str">
            <v>Алямкин Александр Сергеевич</v>
          </cell>
        </row>
        <row r="172">
          <cell r="AS172" t="str">
            <v>Амари Джалил Мералиевич</v>
          </cell>
        </row>
        <row r="173">
          <cell r="AS173" t="str">
            <v>Амаханова Наталья Ибрагимовна</v>
          </cell>
        </row>
        <row r="174">
          <cell r="AS174" t="str">
            <v>Амелин Дмитрий Иванович</v>
          </cell>
        </row>
        <row r="175">
          <cell r="AS175" t="str">
            <v>Амелина Екатерина Викторовна</v>
          </cell>
        </row>
        <row r="176">
          <cell r="AS176" t="str">
            <v>Амельянчик Виктория Александровна</v>
          </cell>
        </row>
        <row r="177">
          <cell r="AS177" t="str">
            <v>Аминов Владислав Викторович</v>
          </cell>
        </row>
        <row r="178">
          <cell r="AS178" t="str">
            <v>Андреев Александр Валерьевич</v>
          </cell>
        </row>
        <row r="179">
          <cell r="AS179" t="str">
            <v>Андреева Лариса Викторовна</v>
          </cell>
        </row>
        <row r="180">
          <cell r="AS180" t="str">
            <v>Андреева Марина Александровна</v>
          </cell>
        </row>
        <row r="181">
          <cell r="AS181" t="str">
            <v>Андреева Надежда Александровна</v>
          </cell>
        </row>
        <row r="182">
          <cell r="AS182" t="str">
            <v>Андреева Татьяна Анатольевна</v>
          </cell>
        </row>
        <row r="183">
          <cell r="AS183" t="str">
            <v>Андреева Татьяна Владимировна</v>
          </cell>
        </row>
        <row r="184">
          <cell r="AS184" t="str">
            <v>Андресюк Павел Анатольевич</v>
          </cell>
        </row>
        <row r="185">
          <cell r="AS185" t="str">
            <v>Андриянова Татьяна Сергеевна</v>
          </cell>
        </row>
        <row r="186">
          <cell r="AS186" t="str">
            <v>Андронаки Кристина Игоревна</v>
          </cell>
        </row>
        <row r="187">
          <cell r="AS187" t="str">
            <v>Андрус Татьяна Ивановна</v>
          </cell>
        </row>
        <row r="188">
          <cell r="AS188" t="str">
            <v>Андрушкевич Сергей Леонидович</v>
          </cell>
        </row>
        <row r="189">
          <cell r="AS189" t="str">
            <v>Андрюхина Светлана Валериевна</v>
          </cell>
        </row>
        <row r="190">
          <cell r="AS190" t="str">
            <v>Андрюшова Ирина Александровна</v>
          </cell>
        </row>
        <row r="191">
          <cell r="AS191" t="str">
            <v>Анисимова Ирина Анатольевна</v>
          </cell>
        </row>
        <row r="192">
          <cell r="AS192" t="str">
            <v>Аничкина Эльвира Витальевна</v>
          </cell>
        </row>
        <row r="193">
          <cell r="AS193" t="str">
            <v>Анишина Ирина Борисовна</v>
          </cell>
        </row>
        <row r="194">
          <cell r="AS194" t="str">
            <v>Анищенко Елена Сергеевна</v>
          </cell>
        </row>
        <row r="195">
          <cell r="AS195" t="str">
            <v>Анищенко Роман Александрович</v>
          </cell>
        </row>
        <row r="196">
          <cell r="AS196" t="str">
            <v>Аноприенко Мария Владимировна</v>
          </cell>
        </row>
        <row r="197">
          <cell r="AS197" t="str">
            <v>Анохина Елена Алексеевна</v>
          </cell>
        </row>
        <row r="198">
          <cell r="AS198" t="str">
            <v>Анпилова Валентина Петровна</v>
          </cell>
        </row>
        <row r="199">
          <cell r="AS199" t="str">
            <v>Антипин Петр Сергеевич</v>
          </cell>
        </row>
        <row r="200">
          <cell r="AS200" t="str">
            <v>Антонова Ирина Васильевна</v>
          </cell>
        </row>
        <row r="201">
          <cell r="AS201" t="str">
            <v>Антонова Надежда Ивановна</v>
          </cell>
        </row>
        <row r="202">
          <cell r="AS202" t="str">
            <v>Антонова Оксана Александровна</v>
          </cell>
        </row>
        <row r="203">
          <cell r="AS203" t="str">
            <v>Антонова Ольга Владимировна</v>
          </cell>
        </row>
        <row r="204">
          <cell r="AS204" t="str">
            <v>Антонюк Полина Сергеевна</v>
          </cell>
        </row>
        <row r="205">
          <cell r="AS205" t="str">
            <v>Антощук Ксения Константиновна</v>
          </cell>
        </row>
        <row r="206">
          <cell r="AS206" t="str">
            <v>Антропов Евгений Васильевич</v>
          </cell>
        </row>
        <row r="207">
          <cell r="AS207" t="str">
            <v>Антяскина Екатерина Владимировна</v>
          </cell>
        </row>
        <row r="208">
          <cell r="AS208" t="str">
            <v>Ануфриев Алексей Викторович</v>
          </cell>
        </row>
        <row r="209">
          <cell r="AS209" t="str">
            <v>Ануфриев Арт м Олегович</v>
          </cell>
        </row>
        <row r="210">
          <cell r="AS210" t="str">
            <v>Апполонов Павел Сергеевич</v>
          </cell>
        </row>
        <row r="211">
          <cell r="AS211" t="str">
            <v>Апрышкина Анастасия Александровна</v>
          </cell>
        </row>
        <row r="212">
          <cell r="AS212" t="str">
            <v>Аракелян Артур Рудикович</v>
          </cell>
        </row>
        <row r="213">
          <cell r="AS213" t="str">
            <v>Аракелян Сюзанна Арамовна</v>
          </cell>
        </row>
        <row r="214">
          <cell r="AS214" t="str">
            <v>Аракчеева Марина Александровна</v>
          </cell>
        </row>
        <row r="215">
          <cell r="AS215" t="str">
            <v>Араптан Анатолий Алексеевич</v>
          </cell>
        </row>
        <row r="216">
          <cell r="AS216" t="str">
            <v>Арсентьева Дарья Валерьевна</v>
          </cell>
        </row>
        <row r="217">
          <cell r="AS217" t="str">
            <v>Арсеньева Анастасия Николаевна</v>
          </cell>
        </row>
        <row r="218">
          <cell r="AS218" t="str">
            <v>Арсланова Ал на Юрьевна</v>
          </cell>
        </row>
        <row r="219">
          <cell r="AS219" t="str">
            <v>Артеменко Марина Николаевна</v>
          </cell>
        </row>
        <row r="220">
          <cell r="AS220" t="str">
            <v>Артемьева Ирина Николаевна</v>
          </cell>
        </row>
        <row r="221">
          <cell r="AS221" t="str">
            <v>Артемьева Татьяна Евгеньевна</v>
          </cell>
        </row>
        <row r="222">
          <cell r="AS222" t="str">
            <v>Арутюнян Артак Степанович</v>
          </cell>
        </row>
        <row r="223">
          <cell r="AS223" t="str">
            <v>Арутюнян Сероб Самвелович</v>
          </cell>
        </row>
        <row r="224">
          <cell r="AS224" t="str">
            <v>Архипенко Дмитрий Александрович</v>
          </cell>
        </row>
        <row r="225">
          <cell r="AS225" t="str">
            <v>Архипов Вячеслав Викторович</v>
          </cell>
        </row>
        <row r="226">
          <cell r="AS226" t="str">
            <v>Архипова Наталья Андреевна</v>
          </cell>
        </row>
        <row r="227">
          <cell r="AS227" t="str">
            <v>Астафьева Илона Валерьевна</v>
          </cell>
        </row>
        <row r="228">
          <cell r="AS228" t="str">
            <v>Астахов Антон Вадимович</v>
          </cell>
        </row>
        <row r="229">
          <cell r="AS229" t="str">
            <v>Астахова Ирина Константиновна</v>
          </cell>
        </row>
        <row r="230">
          <cell r="AS230" t="str">
            <v>Афанасьев Владимир Юрьевич</v>
          </cell>
        </row>
        <row r="231">
          <cell r="AS231" t="str">
            <v>Афанасьев Дьулустан Пантелеймонович</v>
          </cell>
        </row>
        <row r="232">
          <cell r="AS232" t="str">
            <v>Афанасьев Никита Валерьевич</v>
          </cell>
        </row>
        <row r="233">
          <cell r="AS233" t="str">
            <v>Афанасьева Евгения Борисовна</v>
          </cell>
        </row>
        <row r="234">
          <cell r="AS234" t="str">
            <v>Афанасьева Екатерина Алексеевна</v>
          </cell>
        </row>
        <row r="235">
          <cell r="AS235" t="str">
            <v>Афанасьева Елена Юрьевна</v>
          </cell>
        </row>
        <row r="236">
          <cell r="AS236" t="str">
            <v>Афанасьева Татьяна Сергеевна</v>
          </cell>
        </row>
        <row r="237">
          <cell r="AS237" t="str">
            <v>Ахмадышина Арина Раифовна</v>
          </cell>
        </row>
        <row r="238">
          <cell r="AS238" t="str">
            <v>Ахметшина Альбина Халиловна</v>
          </cell>
        </row>
        <row r="239">
          <cell r="AS239" t="str">
            <v>Ахполова Аида Георгиевна</v>
          </cell>
        </row>
        <row r="240">
          <cell r="AS240" t="str">
            <v>Ашихмин Константин Дмитриевич</v>
          </cell>
        </row>
        <row r="241">
          <cell r="AS241" t="str">
            <v>Ашкеров Алексей Владимирович</v>
          </cell>
        </row>
        <row r="242">
          <cell r="AS242" t="str">
            <v>Ащепкова Ирина Михайловна</v>
          </cell>
        </row>
        <row r="243">
          <cell r="AS243" t="str">
            <v>Бабеева Анастасия Владимировна</v>
          </cell>
        </row>
        <row r="244">
          <cell r="AS244" t="str">
            <v>Бабин Евгений Владимирович</v>
          </cell>
        </row>
        <row r="245">
          <cell r="AS245" t="str">
            <v>Бабихина Анна Александровна</v>
          </cell>
        </row>
        <row r="246">
          <cell r="AS246" t="str">
            <v>Бабич Алена Игоревна</v>
          </cell>
        </row>
        <row r="247">
          <cell r="AS247" t="str">
            <v>Бабич Ольга Леонидовна</v>
          </cell>
        </row>
        <row r="248">
          <cell r="AS248" t="str">
            <v>Бабкина Юлия Вениаминовна</v>
          </cell>
        </row>
        <row r="249">
          <cell r="AS249" t="str">
            <v>Багаева Мария Владимировна</v>
          </cell>
        </row>
        <row r="250">
          <cell r="AS250" t="str">
            <v>Багдадян Мартирос Григорьевич</v>
          </cell>
        </row>
        <row r="251">
          <cell r="AS251" t="str">
            <v>Багизова Эльвина Гульяровна</v>
          </cell>
        </row>
        <row r="252">
          <cell r="AS252" t="str">
            <v>Баглаева Наталья Владимировна</v>
          </cell>
        </row>
        <row r="253">
          <cell r="AS253" t="str">
            <v>Багреев Александр Андреевич</v>
          </cell>
        </row>
        <row r="254">
          <cell r="AS254" t="str">
            <v>Бадалян Елена Владимировна</v>
          </cell>
        </row>
        <row r="255">
          <cell r="AS255" t="str">
            <v>Бадлуева Ирина Владимировна</v>
          </cell>
        </row>
        <row r="256">
          <cell r="AS256" t="str">
            <v>Бадрова Юлия Владимировна</v>
          </cell>
        </row>
        <row r="257">
          <cell r="AS257" t="str">
            <v>Бадьина Светлана Михайловна</v>
          </cell>
        </row>
        <row r="258">
          <cell r="AS258" t="str">
            <v>Баев Станислав Евгеньевич</v>
          </cell>
        </row>
        <row r="259">
          <cell r="AS259" t="str">
            <v>Бажанова Алена Николаевна</v>
          </cell>
        </row>
        <row r="260">
          <cell r="AS260" t="str">
            <v>Баженова Дина Владимировна</v>
          </cell>
        </row>
        <row r="261">
          <cell r="AS261" t="str">
            <v>Баженова Евгения Михайловна</v>
          </cell>
        </row>
        <row r="262">
          <cell r="AS262" t="str">
            <v>Баженова Инна Владимировна</v>
          </cell>
        </row>
        <row r="263">
          <cell r="AS263" t="str">
            <v>Баженова Ирина Анатольевна</v>
          </cell>
        </row>
        <row r="264">
          <cell r="AS264" t="str">
            <v>Базарова Ирина Анатольевна</v>
          </cell>
        </row>
        <row r="265">
          <cell r="AS265" t="str">
            <v>Байбеков Антон Сергеевич</v>
          </cell>
        </row>
        <row r="266">
          <cell r="AS266" t="str">
            <v>Байбикова Зульфия Саяровна</v>
          </cell>
        </row>
        <row r="267">
          <cell r="AS267" t="str">
            <v>Байрамян Ирина Ваграмовна</v>
          </cell>
        </row>
        <row r="268">
          <cell r="AS268" t="str">
            <v>Байтищев Рустам Байрамович</v>
          </cell>
        </row>
        <row r="269">
          <cell r="AS269" t="str">
            <v>Баканов Сергей Сергеевич</v>
          </cell>
        </row>
        <row r="270">
          <cell r="AS270" t="str">
            <v>Баканова Алла Александровна</v>
          </cell>
        </row>
        <row r="271">
          <cell r="AS271" t="str">
            <v>Баканова Марина Анатольевна</v>
          </cell>
        </row>
        <row r="272">
          <cell r="AS272" t="str">
            <v>Бакиева Альфия Ахнафовна</v>
          </cell>
        </row>
        <row r="273">
          <cell r="AS273" t="str">
            <v>Баклага Роман Евгеньевич</v>
          </cell>
        </row>
        <row r="274">
          <cell r="AS274" t="str">
            <v>Балакина Мария Анатольевна</v>
          </cell>
        </row>
        <row r="275">
          <cell r="AS275" t="str">
            <v>Баландов Александр Андреевич</v>
          </cell>
        </row>
        <row r="276">
          <cell r="AS276" t="str">
            <v>Балатова Анна Эдуардовна</v>
          </cell>
        </row>
        <row r="277">
          <cell r="AS277" t="str">
            <v>Балахнина Екатерина Александровна</v>
          </cell>
        </row>
        <row r="278">
          <cell r="AS278" t="str">
            <v>Балацкая Юлия Витальевна</v>
          </cell>
        </row>
        <row r="279">
          <cell r="AS279" t="str">
            <v>Балашова Надежда Николаевна</v>
          </cell>
        </row>
        <row r="280">
          <cell r="AS280" t="str">
            <v>Балдина Юлия Александровна</v>
          </cell>
        </row>
        <row r="281">
          <cell r="AS281" t="str">
            <v>Балев Кирилл Игоревич</v>
          </cell>
        </row>
        <row r="282">
          <cell r="AS282" t="str">
            <v>Балинова Ольга Сергеевна</v>
          </cell>
        </row>
        <row r="283">
          <cell r="AS283" t="str">
            <v>Балыбердина Виктория Александровна</v>
          </cell>
        </row>
        <row r="284">
          <cell r="AS284" t="str">
            <v>Балябина Татьяна Сергеевна</v>
          </cell>
        </row>
        <row r="285">
          <cell r="AS285" t="str">
            <v>Бандурина Елена Михайловна</v>
          </cell>
        </row>
        <row r="286">
          <cell r="AS286" t="str">
            <v>Бантьева Светлана Юрьевна</v>
          </cell>
        </row>
        <row r="287">
          <cell r="AS287" t="str">
            <v>Банцевич Марина Викторовна</v>
          </cell>
        </row>
        <row r="288">
          <cell r="AS288" t="str">
            <v>Барабанова Жанна Олеговна</v>
          </cell>
        </row>
        <row r="289">
          <cell r="AS289" t="str">
            <v>Барабаш Светлана Петровна</v>
          </cell>
        </row>
        <row r="290">
          <cell r="AS290" t="str">
            <v>Баракина Ксения Александровна</v>
          </cell>
        </row>
        <row r="291">
          <cell r="AS291" t="str">
            <v>Баракова Елизавета Владимировна</v>
          </cell>
        </row>
        <row r="292">
          <cell r="AS292" t="str">
            <v>Бараник Полина Сергеевна</v>
          </cell>
        </row>
        <row r="293">
          <cell r="AS293" t="str">
            <v>Баранов Семен Юрьевич</v>
          </cell>
        </row>
        <row r="294">
          <cell r="AS294" t="str">
            <v>Баранов Сергей Сергеевич</v>
          </cell>
        </row>
        <row r="295">
          <cell r="AS295" t="str">
            <v>Баранова Дарья Викторовна</v>
          </cell>
        </row>
        <row r="296">
          <cell r="AS296" t="str">
            <v>Баранова Елена Владимировна</v>
          </cell>
        </row>
        <row r="297">
          <cell r="AS297" t="str">
            <v>Баранова Ольга Владимировна</v>
          </cell>
        </row>
        <row r="298">
          <cell r="AS298" t="str">
            <v>Баринова Анна Николаевна</v>
          </cell>
        </row>
        <row r="299">
          <cell r="AS299" t="str">
            <v>Барканова Оксана Владимировна</v>
          </cell>
        </row>
        <row r="300">
          <cell r="AS300" t="str">
            <v>Барковская Елена Николаевна</v>
          </cell>
        </row>
        <row r="301">
          <cell r="AS301" t="str">
            <v>Барткова Анна Владимировна</v>
          </cell>
        </row>
        <row r="302">
          <cell r="AS302" t="str">
            <v>Барыкина Марина Сергеевна</v>
          </cell>
        </row>
        <row r="303">
          <cell r="AS303" t="str">
            <v>Барышев Игорь Анатольевич</v>
          </cell>
        </row>
        <row r="304">
          <cell r="AS304" t="str">
            <v>Барышев Роман Сергеевич</v>
          </cell>
        </row>
        <row r="305">
          <cell r="AS305" t="str">
            <v>Барьянова Елена Васильевна</v>
          </cell>
        </row>
        <row r="306">
          <cell r="AS306" t="str">
            <v>Бас Марина Валерьевна</v>
          </cell>
        </row>
        <row r="307">
          <cell r="AS307" t="str">
            <v>Басалаев Евгений Александрович</v>
          </cell>
        </row>
        <row r="308">
          <cell r="AS308" t="str">
            <v>Басенко Ярослав Владимирович</v>
          </cell>
        </row>
        <row r="309">
          <cell r="AS309" t="str">
            <v>Баскаева Виктория Владимировна</v>
          </cell>
        </row>
        <row r="310">
          <cell r="AS310" t="str">
            <v>Баскакова Марина Алексеевна</v>
          </cell>
        </row>
        <row r="311">
          <cell r="AS311" t="str">
            <v>Басуев Игорь Михайлович</v>
          </cell>
        </row>
        <row r="312">
          <cell r="AS312" t="str">
            <v>Батаева Лилия Владимировна</v>
          </cell>
        </row>
        <row r="313">
          <cell r="AS313" t="str">
            <v>Батакова Наталья Эвертовна</v>
          </cell>
        </row>
        <row r="314">
          <cell r="AS314" t="str">
            <v>Батин Константин Олегович</v>
          </cell>
        </row>
        <row r="315">
          <cell r="AS315" t="str">
            <v>Батищева Евгения Алексеевна</v>
          </cell>
        </row>
        <row r="316">
          <cell r="AS316" t="str">
            <v>Батманов Иван Александрович</v>
          </cell>
        </row>
        <row r="317">
          <cell r="AS317" t="str">
            <v>Батраева Ольга Владимировна</v>
          </cell>
        </row>
        <row r="318">
          <cell r="AS318" t="str">
            <v>Батчаева Дарья Витальевна</v>
          </cell>
        </row>
        <row r="319">
          <cell r="AS319" t="str">
            <v>Батырова Альфия Зарифовна</v>
          </cell>
        </row>
        <row r="320">
          <cell r="AS320" t="str">
            <v>Батюк Юлия Александровна</v>
          </cell>
        </row>
        <row r="321">
          <cell r="AS321" t="str">
            <v>Бауэр Екатерина Андреевна</v>
          </cell>
        </row>
        <row r="322">
          <cell r="AS322" t="str">
            <v>Бахадырова Мария Аледдиновна</v>
          </cell>
        </row>
        <row r="323">
          <cell r="AS323" t="str">
            <v>Бахарева Екатерина Александровна</v>
          </cell>
        </row>
        <row r="324">
          <cell r="AS324" t="str">
            <v>Бахматова Юлия Александровна</v>
          </cell>
        </row>
        <row r="325">
          <cell r="AS325" t="str">
            <v>Бахриева Анна Валерьевна</v>
          </cell>
        </row>
        <row r="326">
          <cell r="AS326" t="str">
            <v>Бахтеев Игорь Олегович</v>
          </cell>
        </row>
        <row r="327">
          <cell r="AS327" t="str">
            <v>Бачеев Евгений Владимирович</v>
          </cell>
        </row>
        <row r="328">
          <cell r="AS328" t="str">
            <v>Бачуло Надежда Александровна</v>
          </cell>
        </row>
        <row r="329">
          <cell r="AS329" t="str">
            <v>Башилов Данил Александрович</v>
          </cell>
        </row>
        <row r="330">
          <cell r="AS330" t="str">
            <v>Башкатов Евгений Дмитриевич</v>
          </cell>
        </row>
        <row r="331">
          <cell r="AS331" t="str">
            <v>Башкирцева Ирина Леонидовна</v>
          </cell>
        </row>
        <row r="332">
          <cell r="AS332" t="str">
            <v>Башкова Маргарита Юрьевна</v>
          </cell>
        </row>
        <row r="333">
          <cell r="AS333" t="str">
            <v>Баязитова Александра Эриковна</v>
          </cell>
        </row>
        <row r="334">
          <cell r="AS334" t="str">
            <v>Баяков Владимир Юрьевич</v>
          </cell>
        </row>
        <row r="335">
          <cell r="AS335" t="str">
            <v>Бегиев Тимур Георгиевич</v>
          </cell>
        </row>
        <row r="336">
          <cell r="AS336" t="str">
            <v>Безносов Иван Евгеньевич</v>
          </cell>
        </row>
        <row r="337">
          <cell r="AS337" t="str">
            <v>Безруких Юлия Леонидовна</v>
          </cell>
        </row>
        <row r="338">
          <cell r="AS338" t="str">
            <v>Безрукова Кристина Павловна</v>
          </cell>
        </row>
        <row r="339">
          <cell r="AS339" t="str">
            <v>Безрукова Ольга Сергеевна</v>
          </cell>
        </row>
        <row r="340">
          <cell r="AS340" t="str">
            <v>Безъязычная Наталья Александровна</v>
          </cell>
        </row>
        <row r="341">
          <cell r="AS341" t="str">
            <v>Бейсенов Александр Юрьевич</v>
          </cell>
        </row>
        <row r="342">
          <cell r="AS342" t="str">
            <v>Беклешева Валентина Владимировна</v>
          </cell>
        </row>
        <row r="343">
          <cell r="AS343" t="str">
            <v>Белашкова Яна Игоревна</v>
          </cell>
        </row>
        <row r="344">
          <cell r="AS344" t="str">
            <v>Белая Анастасия Жановна</v>
          </cell>
        </row>
        <row r="345">
          <cell r="AS345" t="str">
            <v>Белендинов Тимур Амирович</v>
          </cell>
        </row>
        <row r="346">
          <cell r="AS346" t="str">
            <v>Белехова Ирина Александровна</v>
          </cell>
        </row>
        <row r="347">
          <cell r="AS347" t="str">
            <v>Беликов Ярослав Андреевич</v>
          </cell>
        </row>
        <row r="348">
          <cell r="AS348" t="str">
            <v>Беликова Анна Николаевна</v>
          </cell>
        </row>
        <row r="349">
          <cell r="AS349" t="str">
            <v>Белкин Дмитрий Леонидович</v>
          </cell>
        </row>
        <row r="350">
          <cell r="AS350" t="str">
            <v>Белкова Алена Алексеевна</v>
          </cell>
        </row>
        <row r="351">
          <cell r="AS351" t="str">
            <v>Белобородова Екатерина Сергеевна</v>
          </cell>
        </row>
        <row r="352">
          <cell r="AS352" t="str">
            <v>Белов Антон Анатольевич</v>
          </cell>
        </row>
        <row r="353">
          <cell r="AS353" t="str">
            <v>Белов Олег Николаевич</v>
          </cell>
        </row>
        <row r="354">
          <cell r="AS354" t="str">
            <v>Белова Евгения Александровна</v>
          </cell>
        </row>
        <row r="355">
          <cell r="AS355" t="str">
            <v>Белова Евгения Владимировна</v>
          </cell>
        </row>
        <row r="356">
          <cell r="AS356" t="str">
            <v>Белова Екатерина Алексеевна</v>
          </cell>
        </row>
        <row r="357">
          <cell r="AS357" t="str">
            <v>Белова Ирина Николаевна</v>
          </cell>
        </row>
        <row r="358">
          <cell r="AS358" t="str">
            <v>Белова Ольга Николаевна</v>
          </cell>
        </row>
        <row r="359">
          <cell r="AS359" t="str">
            <v>Белодед Ольга Валентиновна</v>
          </cell>
        </row>
        <row r="360">
          <cell r="AS360" t="str">
            <v>Белозерова Ирина Анфисовна</v>
          </cell>
        </row>
        <row r="361">
          <cell r="AS361" t="str">
            <v>Белозерова Ольга Олеговна</v>
          </cell>
        </row>
        <row r="362">
          <cell r="AS362" t="str">
            <v>Белокрылов Владислав Андреевич</v>
          </cell>
        </row>
        <row r="363">
          <cell r="AS363" t="str">
            <v>Белоногова Екатерина Александровна</v>
          </cell>
        </row>
        <row r="364">
          <cell r="AS364" t="str">
            <v>Белоногова Елена Викторовна</v>
          </cell>
        </row>
        <row r="365">
          <cell r="AS365" t="str">
            <v>Белоусов Василий Семенович</v>
          </cell>
        </row>
        <row r="366">
          <cell r="AS366" t="str">
            <v>Белоусов Евгений Геннадьевич</v>
          </cell>
        </row>
        <row r="367">
          <cell r="AS367" t="str">
            <v>Белоусова Дарья Григорьевна</v>
          </cell>
        </row>
        <row r="368">
          <cell r="AS368" t="str">
            <v>Белоусова Ольга Александровна</v>
          </cell>
        </row>
        <row r="369">
          <cell r="AS369" t="str">
            <v>Белохвостов Максим Анатольевич</v>
          </cell>
        </row>
        <row r="370">
          <cell r="AS370" t="str">
            <v>Белько Олеся Михайловна</v>
          </cell>
        </row>
        <row r="371">
          <cell r="AS371" t="str">
            <v>Белькова Юлия Эдуардовна</v>
          </cell>
        </row>
        <row r="372">
          <cell r="AS372" t="str">
            <v>Бельская Анастасия Анатольевна</v>
          </cell>
        </row>
        <row r="373">
          <cell r="AS373" t="str">
            <v>Беляева Диана Геннадьевна</v>
          </cell>
        </row>
        <row r="374">
          <cell r="AS374" t="str">
            <v>Беляева Наталья Андреевна</v>
          </cell>
        </row>
        <row r="375">
          <cell r="AS375" t="str">
            <v>Беляева Наталья Владимировна</v>
          </cell>
        </row>
        <row r="376">
          <cell r="AS376" t="str">
            <v>Беляева Оксана Ивановна</v>
          </cell>
        </row>
        <row r="377">
          <cell r="AS377" t="str">
            <v>Берг Марк Александрович</v>
          </cell>
        </row>
        <row r="378">
          <cell r="AS378" t="str">
            <v>Бердникова Алена Дмитриевна</v>
          </cell>
        </row>
        <row r="379">
          <cell r="AS379" t="str">
            <v>Бердникова Инна Владимировна</v>
          </cell>
        </row>
        <row r="380">
          <cell r="AS380" t="str">
            <v>Бережных Флюра Фуатовна</v>
          </cell>
        </row>
        <row r="381">
          <cell r="AS381" t="str">
            <v>Бережонова Юлия Сергеевна</v>
          </cell>
        </row>
        <row r="382">
          <cell r="AS382" t="str">
            <v>Березина Екатерина Дмитриевна</v>
          </cell>
        </row>
        <row r="383">
          <cell r="AS383" t="str">
            <v>Березина Олеся Владимировна</v>
          </cell>
        </row>
        <row r="384">
          <cell r="AS384" t="str">
            <v>Березкина Светлана Игоревна</v>
          </cell>
        </row>
        <row r="385">
          <cell r="AS385" t="str">
            <v>Березовский Сергей Александрович</v>
          </cell>
        </row>
        <row r="386">
          <cell r="AS386" t="str">
            <v>Березюк Игорь Сергеевич</v>
          </cell>
        </row>
        <row r="387">
          <cell r="AS387" t="str">
            <v>Берлин Вероника Ивановна</v>
          </cell>
        </row>
        <row r="388">
          <cell r="AS388" t="str">
            <v>Берстенева Алена Викторовна</v>
          </cell>
        </row>
        <row r="389">
          <cell r="AS389" t="str">
            <v>Беспалова Виктория Владимировна</v>
          </cell>
        </row>
        <row r="390">
          <cell r="AS390" t="str">
            <v>Беспалова Евгения Васильевна</v>
          </cell>
        </row>
        <row r="391">
          <cell r="AS391" t="str">
            <v>Бесчастный Сергей Сергеевич</v>
          </cell>
        </row>
        <row r="392">
          <cell r="AS392" t="str">
            <v>Бибиков Владислав Виталиевич</v>
          </cell>
        </row>
        <row r="393">
          <cell r="AS393" t="str">
            <v>Билалова Гульназ Ильгизаровна</v>
          </cell>
        </row>
        <row r="394">
          <cell r="AS394" t="str">
            <v>Бирюкова Виктория Александровна</v>
          </cell>
        </row>
        <row r="395">
          <cell r="AS395" t="str">
            <v>Бирюкова Татьяна Александровна</v>
          </cell>
        </row>
        <row r="396">
          <cell r="AS396" t="str">
            <v>Бирюкова Татьяна Дмитриевна</v>
          </cell>
        </row>
        <row r="397">
          <cell r="AS397" t="str">
            <v>Бисеров Александр Сергеевич</v>
          </cell>
        </row>
        <row r="398">
          <cell r="AS398" t="str">
            <v>Бичан Светлана Сергеевна</v>
          </cell>
        </row>
        <row r="399">
          <cell r="AS399" t="str">
            <v>Биюшкина Ольга Владимировна</v>
          </cell>
        </row>
        <row r="400">
          <cell r="AS400" t="str">
            <v>Биянова Светлана Юрьевна</v>
          </cell>
        </row>
        <row r="401">
          <cell r="AS401" t="str">
            <v>Блокировка_Богданчиков Клим Николаевич</v>
          </cell>
        </row>
        <row r="402">
          <cell r="AS402" t="str">
            <v>Блокировка_Верижникова Ульяна Евгеньевна</v>
          </cell>
        </row>
        <row r="403">
          <cell r="AS403" t="str">
            <v>Блокировка_Крылова Маргарита Леонидовна</v>
          </cell>
        </row>
        <row r="404">
          <cell r="AS404" t="str">
            <v>Блокировка_Кузьмина Любовь Львовна</v>
          </cell>
        </row>
        <row r="405">
          <cell r="AS405" t="str">
            <v>Блокировка_Олопова Ольга Николаевна</v>
          </cell>
        </row>
        <row r="406">
          <cell r="AS406" t="str">
            <v>Блокировка_Плотницкая Олеся Сергеевна</v>
          </cell>
        </row>
        <row r="407">
          <cell r="AS407" t="str">
            <v>Блокировка_Родионова Алена Владимировна</v>
          </cell>
        </row>
        <row r="408">
          <cell r="AS408" t="str">
            <v>Блокировка_Суфиянова Гульназ Радиковна</v>
          </cell>
        </row>
        <row r="409">
          <cell r="AS409" t="str">
            <v>Блокировка_Тараненко Ольга Олеговна</v>
          </cell>
        </row>
        <row r="410">
          <cell r="AS410" t="str">
            <v>Блокировка_Шайдуллин Александр Мухаметович</v>
          </cell>
        </row>
        <row r="411">
          <cell r="AS411" t="str">
            <v>Блынский Олег Александрович</v>
          </cell>
        </row>
        <row r="412">
          <cell r="AS412" t="str">
            <v>Бобер Николай Владимирович</v>
          </cell>
        </row>
        <row r="413">
          <cell r="AS413" t="str">
            <v>Бобрецова Светлана Александровна</v>
          </cell>
        </row>
        <row r="414">
          <cell r="AS414" t="str">
            <v>Бобров Дмитрий Анатольевич</v>
          </cell>
        </row>
        <row r="415">
          <cell r="AS415" t="str">
            <v>Боброва Анна Игоревна</v>
          </cell>
        </row>
        <row r="416">
          <cell r="AS416" t="str">
            <v>Бобровская Екатерина Викторовна</v>
          </cell>
        </row>
        <row r="417">
          <cell r="AS417" t="str">
            <v>Бобровская Наталья Викторовна</v>
          </cell>
        </row>
        <row r="418">
          <cell r="AS418" t="str">
            <v>Бобровская Юлия Александровна</v>
          </cell>
        </row>
        <row r="419">
          <cell r="AS419" t="str">
            <v>Бобровский Дмитрий Владимирович</v>
          </cell>
        </row>
        <row r="420">
          <cell r="AS420" t="str">
            <v>Богатырев Дмитрий Петрович</v>
          </cell>
        </row>
        <row r="421">
          <cell r="AS421" t="str">
            <v>Богатырев Нарт Аркадьевич</v>
          </cell>
        </row>
        <row r="422">
          <cell r="AS422" t="str">
            <v>Богданова Дарья Сергеевна</v>
          </cell>
        </row>
        <row r="423">
          <cell r="AS423" t="str">
            <v>Богданова Динара Анверовна</v>
          </cell>
        </row>
        <row r="424">
          <cell r="AS424" t="str">
            <v>Богданова Ксения Павловна</v>
          </cell>
        </row>
        <row r="425">
          <cell r="AS425" t="str">
            <v>Богданова Ольга Александровна</v>
          </cell>
        </row>
        <row r="426">
          <cell r="AS426" t="str">
            <v>Богданова Ольга Игоревна</v>
          </cell>
        </row>
        <row r="427">
          <cell r="AS427" t="str">
            <v>Богданчикова Анастасия Александровна</v>
          </cell>
        </row>
        <row r="428">
          <cell r="AS428" t="str">
            <v>Богомолова Елена Валерьевна</v>
          </cell>
        </row>
        <row r="429">
          <cell r="AS429" t="str">
            <v>Богомягкова Наталья Алексеевна</v>
          </cell>
        </row>
        <row r="430">
          <cell r="AS430" t="str">
            <v>Бодрова Светлана Валерьевна</v>
          </cell>
        </row>
        <row r="431">
          <cell r="AS431" t="str">
            <v>Божедомова Ирена Николаевна</v>
          </cell>
        </row>
        <row r="432">
          <cell r="AS432" t="str">
            <v>Бойцов Руслан Борисович</v>
          </cell>
        </row>
        <row r="433">
          <cell r="AS433" t="str">
            <v>Болбат Ангелина Андреевна</v>
          </cell>
        </row>
        <row r="434">
          <cell r="AS434" t="str">
            <v>Болдырева Светлана Владимировна</v>
          </cell>
        </row>
        <row r="435">
          <cell r="AS435" t="str">
            <v>Болих Татьяна Владимировна</v>
          </cell>
        </row>
        <row r="436">
          <cell r="AS436" t="str">
            <v>Болотова Ольга Александровна</v>
          </cell>
        </row>
        <row r="437">
          <cell r="AS437" t="str">
            <v>Болтнев Давид Иванович</v>
          </cell>
        </row>
        <row r="438">
          <cell r="AS438" t="str">
            <v>Большаков Александр Валерьевич</v>
          </cell>
        </row>
        <row r="439">
          <cell r="AS439" t="str">
            <v>Большаков Григорий Юрьевич</v>
          </cell>
        </row>
        <row r="440">
          <cell r="AS440" t="str">
            <v>Большакова Наталия Александровна</v>
          </cell>
        </row>
        <row r="441">
          <cell r="AS441" t="str">
            <v>Болюбаш Кристина Сергеевна</v>
          </cell>
        </row>
        <row r="442">
          <cell r="AS442" t="str">
            <v>Бондар Юлия Юрьевна</v>
          </cell>
        </row>
        <row r="443">
          <cell r="AS443" t="str">
            <v>Бондарев Кирилл Андреевич</v>
          </cell>
        </row>
        <row r="444">
          <cell r="AS444" t="str">
            <v>Бондарева Екатерина Алексеевна</v>
          </cell>
        </row>
        <row r="445">
          <cell r="AS445" t="str">
            <v>Бондаренко Иван Владиславович</v>
          </cell>
        </row>
        <row r="446">
          <cell r="AS446" t="str">
            <v>Бондаренко Ирина Валерьевна</v>
          </cell>
        </row>
        <row r="447">
          <cell r="AS447" t="str">
            <v>Бондаренко Михаил Алексеевич</v>
          </cell>
        </row>
        <row r="448">
          <cell r="AS448" t="str">
            <v>Бондаренко Роман Александрович</v>
          </cell>
        </row>
        <row r="449">
          <cell r="AS449" t="str">
            <v>Бондаренко Станислав Владимирович</v>
          </cell>
        </row>
        <row r="450">
          <cell r="AS450" t="str">
            <v>Бондарчук Александр Викторович</v>
          </cell>
        </row>
        <row r="451">
          <cell r="AS451" t="str">
            <v>Бондарь Юлия Владимировна</v>
          </cell>
        </row>
        <row r="452">
          <cell r="AS452" t="str">
            <v>Бордюг Елена Игоревна</v>
          </cell>
        </row>
        <row r="453">
          <cell r="AS453" t="str">
            <v>Борисенко Алла Владимировна</v>
          </cell>
        </row>
        <row r="454">
          <cell r="AS454" t="str">
            <v>Борисенко Наталья Владимировна</v>
          </cell>
        </row>
        <row r="455">
          <cell r="AS455" t="str">
            <v>Борисенко Роман Вячеславович</v>
          </cell>
        </row>
        <row r="456">
          <cell r="AS456" t="str">
            <v>Борискин Алексей Владимирович</v>
          </cell>
        </row>
        <row r="457">
          <cell r="AS457" t="str">
            <v>Борискина Юлия Владимировна</v>
          </cell>
        </row>
        <row r="458">
          <cell r="AS458" t="str">
            <v>Бориславский Андрей Валерьевич</v>
          </cell>
        </row>
        <row r="459">
          <cell r="AS459" t="str">
            <v>Борисов Анатолий Анатольевич</v>
          </cell>
        </row>
        <row r="460">
          <cell r="AS460" t="str">
            <v>Борисов Станислав Борисович</v>
          </cell>
        </row>
        <row r="461">
          <cell r="AS461" t="str">
            <v>Борисова Ирина Владимировна</v>
          </cell>
        </row>
        <row r="462">
          <cell r="AS462" t="str">
            <v>Борисова Наталья Сергеевна</v>
          </cell>
        </row>
        <row r="463">
          <cell r="AS463" t="str">
            <v>Борисова Нина Валерьевна</v>
          </cell>
        </row>
        <row r="464">
          <cell r="AS464" t="str">
            <v>Борисова Юлия Сергеевна</v>
          </cell>
        </row>
        <row r="465">
          <cell r="AS465" t="str">
            <v>Борисоглебская Светлана Борисовна</v>
          </cell>
        </row>
        <row r="466">
          <cell r="AS466" t="str">
            <v>Боровик Евгений Петрович</v>
          </cell>
        </row>
        <row r="467">
          <cell r="AS467" t="str">
            <v>Боровикова Валерия Александровна</v>
          </cell>
        </row>
        <row r="468">
          <cell r="AS468" t="str">
            <v>Боровикова Наталья Александровна</v>
          </cell>
        </row>
        <row r="469">
          <cell r="AS469" t="str">
            <v>Бородина Наталья Александровна</v>
          </cell>
        </row>
        <row r="470">
          <cell r="AS470" t="str">
            <v>Бородина Юлия Андреевна</v>
          </cell>
        </row>
        <row r="471">
          <cell r="AS471" t="str">
            <v>Бородов Игорь Валерьевич</v>
          </cell>
        </row>
        <row r="472">
          <cell r="AS472" t="str">
            <v>Бородовских Наталья Николаевна</v>
          </cell>
        </row>
        <row r="473">
          <cell r="AS473" t="str">
            <v>Бородулина Елена Павловна</v>
          </cell>
        </row>
        <row r="474">
          <cell r="AS474" t="str">
            <v>Бородулина Ольга Александровна</v>
          </cell>
        </row>
        <row r="475">
          <cell r="AS475" t="str">
            <v>Бортников Андрей Владимирович</v>
          </cell>
        </row>
        <row r="476">
          <cell r="AS476" t="str">
            <v>Борькина Ольга Викторовна</v>
          </cell>
        </row>
        <row r="477">
          <cell r="AS477" t="str">
            <v>Боханова Евгения Анатольевна</v>
          </cell>
        </row>
        <row r="478">
          <cell r="AS478" t="str">
            <v>Боченкова Елена Георгиевна</v>
          </cell>
        </row>
        <row r="479">
          <cell r="AS479" t="str">
            <v>Бочкова Евгения Сергеевна</v>
          </cell>
        </row>
        <row r="480">
          <cell r="AS480" t="str">
            <v>Бочкова Ольга Николаевна</v>
          </cell>
        </row>
        <row r="481">
          <cell r="AS481" t="str">
            <v>Бражник Наталья Леонидовна</v>
          </cell>
        </row>
        <row r="482">
          <cell r="AS482" t="str">
            <v>Братанов Андрей Валерьевич</v>
          </cell>
        </row>
        <row r="483">
          <cell r="AS483" t="str">
            <v>Братющенко Юлиана Сергеевна</v>
          </cell>
        </row>
        <row r="484">
          <cell r="AS484" t="str">
            <v>Брик Дмитрий Анатольевич</v>
          </cell>
        </row>
        <row r="485">
          <cell r="AS485" t="str">
            <v>Бройде Даниил Борисович</v>
          </cell>
        </row>
        <row r="486">
          <cell r="AS486" t="str">
            <v>Бронникова Дарья Николаевна</v>
          </cell>
        </row>
        <row r="487">
          <cell r="AS487" t="str">
            <v>Бружас Ольга Александровна</v>
          </cell>
        </row>
        <row r="488">
          <cell r="AS488" t="str">
            <v>Брусаков Сергей Николаевич</v>
          </cell>
        </row>
        <row r="489">
          <cell r="AS489" t="str">
            <v>Брюханова Наталья Геннадьевна</v>
          </cell>
        </row>
        <row r="490">
          <cell r="AS490" t="str">
            <v>Бубаева Татьяна Афанасьевна</v>
          </cell>
        </row>
        <row r="491">
          <cell r="AS491" t="str">
            <v>Бубнов Евгений Витальевич</v>
          </cell>
        </row>
        <row r="492">
          <cell r="AS492" t="str">
            <v>Бубнова Марина Артуровна</v>
          </cell>
        </row>
        <row r="493">
          <cell r="AS493" t="str">
            <v>Бубович Кристина Сергеевна</v>
          </cell>
        </row>
        <row r="494">
          <cell r="AS494" t="str">
            <v>Бугаева Ал на Константиновна</v>
          </cell>
        </row>
        <row r="495">
          <cell r="AS495" t="str">
            <v>Бугаева Наталья Александровна</v>
          </cell>
        </row>
        <row r="496">
          <cell r="AS496" t="str">
            <v>Бугаец Вадим Анатольевич</v>
          </cell>
        </row>
        <row r="497">
          <cell r="AS497" t="str">
            <v>Бугаков Антон Викторович</v>
          </cell>
        </row>
        <row r="498">
          <cell r="AS498" t="str">
            <v>Буданова Елена Александровна</v>
          </cell>
        </row>
        <row r="499">
          <cell r="AS499" t="str">
            <v>Будилина Светлана Анатольевна</v>
          </cell>
        </row>
        <row r="500">
          <cell r="AS500" t="str">
            <v>Бузулукова Ксения Владимировна</v>
          </cell>
        </row>
        <row r="501">
          <cell r="AS501" t="str">
            <v>Бузунова Татьяна Геннадьевна</v>
          </cell>
        </row>
        <row r="502">
          <cell r="AS502" t="str">
            <v>Буйлова Светлана Леонидовна</v>
          </cell>
        </row>
        <row r="503">
          <cell r="AS503" t="str">
            <v>Букилина Оксана Николаевна</v>
          </cell>
        </row>
        <row r="504">
          <cell r="AS504" t="str">
            <v>Булгаков Ярослав Игоревич</v>
          </cell>
        </row>
        <row r="505">
          <cell r="AS505" t="str">
            <v>Булдакова Анастасия Владимировна</v>
          </cell>
        </row>
        <row r="506">
          <cell r="AS506" t="str">
            <v>Булыгина Марина Николаевна</v>
          </cell>
        </row>
        <row r="507">
          <cell r="AS507" t="str">
            <v>Бундак Елена Степановна</v>
          </cell>
        </row>
        <row r="508">
          <cell r="AS508" t="str">
            <v>Буняев Алексей Геннадьевич</v>
          </cell>
        </row>
        <row r="509">
          <cell r="AS509" t="str">
            <v>Бургарт Татьяна Александровна</v>
          </cell>
        </row>
        <row r="510">
          <cell r="AS510" t="str">
            <v>Бурдыгина Валентина Алексеевна</v>
          </cell>
        </row>
        <row r="511">
          <cell r="AS511" t="str">
            <v>Бурибаев Руслан Рустамбекович</v>
          </cell>
        </row>
        <row r="512">
          <cell r="AS512" t="str">
            <v>Бурибаева Юлия Рафгатовна</v>
          </cell>
        </row>
        <row r="513">
          <cell r="AS513" t="str">
            <v>Бурко Екатерина Александровна</v>
          </cell>
        </row>
        <row r="514">
          <cell r="AS514" t="str">
            <v>Бурков Артемий Валерьевич</v>
          </cell>
        </row>
        <row r="515">
          <cell r="AS515" t="str">
            <v>Бурмистров Никита Юрьевич</v>
          </cell>
        </row>
        <row r="516">
          <cell r="AS516" t="str">
            <v>Бурцева Татьяна Васильевна</v>
          </cell>
        </row>
        <row r="517">
          <cell r="AS517" t="str">
            <v>Бурыгина Жанна Ивановна</v>
          </cell>
        </row>
        <row r="518">
          <cell r="AS518" t="str">
            <v>Бурылова Анастасия Николаевна</v>
          </cell>
        </row>
        <row r="519">
          <cell r="AS519" t="str">
            <v>Бутакова Анжелика Юрьевна</v>
          </cell>
        </row>
        <row r="520">
          <cell r="AS520" t="str">
            <v>Бутрименко Анастасия Семеновна</v>
          </cell>
        </row>
        <row r="521">
          <cell r="AS521" t="str">
            <v>Буханик Альберт Александрович</v>
          </cell>
        </row>
        <row r="522">
          <cell r="AS522" t="str">
            <v>Буханцова Татьяна Михайловна</v>
          </cell>
        </row>
        <row r="523">
          <cell r="AS523" t="str">
            <v>Бучельникова Ирина Андреевна</v>
          </cell>
        </row>
        <row r="524">
          <cell r="AS524" t="str">
            <v>Бушмакин Кирилл Сергеевич</v>
          </cell>
        </row>
        <row r="525">
          <cell r="AS525" t="str">
            <v>Бушмелева Инна Михайловна</v>
          </cell>
        </row>
        <row r="526">
          <cell r="AS526" t="str">
            <v>Бушурова Марина Александровна</v>
          </cell>
        </row>
        <row r="527">
          <cell r="AS527" t="str">
            <v>Бушухин Николай Николаевич</v>
          </cell>
        </row>
        <row r="528">
          <cell r="AS528" t="str">
            <v>Бызова Ольга Викторовна</v>
          </cell>
        </row>
        <row r="529">
          <cell r="AS529" t="str">
            <v>Быкова Людмила Ивановна</v>
          </cell>
        </row>
        <row r="530">
          <cell r="AS530" t="str">
            <v>Был в Игорь Витальевич</v>
          </cell>
        </row>
        <row r="531">
          <cell r="AS531" t="str">
            <v>Быстрова Анна Владимировна</v>
          </cell>
        </row>
        <row r="532">
          <cell r="AS532" t="str">
            <v>Быхун Яна Вячеславовна</v>
          </cell>
        </row>
        <row r="533">
          <cell r="AS533" t="str">
            <v>Бычков Андрей Дмитриевич</v>
          </cell>
        </row>
        <row r="534">
          <cell r="AS534" t="str">
            <v>Вавилин Максим Павлович</v>
          </cell>
        </row>
        <row r="535">
          <cell r="AS535" t="str">
            <v>Ваганов Валентин Валерьевич</v>
          </cell>
        </row>
        <row r="536">
          <cell r="AS536" t="str">
            <v>Ваганова Евгения Александровна</v>
          </cell>
        </row>
        <row r="537">
          <cell r="AS537" t="str">
            <v>Ваганова Мария Александровна</v>
          </cell>
        </row>
        <row r="538">
          <cell r="AS538" t="str">
            <v>Вагин Александр Сергеевич</v>
          </cell>
        </row>
        <row r="539">
          <cell r="AS539" t="str">
            <v>Вагина Марина Валентиновна</v>
          </cell>
        </row>
        <row r="540">
          <cell r="AS540" t="str">
            <v>Вагина Полина Сергеевна</v>
          </cell>
        </row>
        <row r="541">
          <cell r="AS541" t="str">
            <v>Ваграмян Елена Александровна</v>
          </cell>
        </row>
        <row r="542">
          <cell r="AS542" t="str">
            <v>Вакулина Татьяна Евгеньевна</v>
          </cell>
        </row>
        <row r="543">
          <cell r="AS543" t="str">
            <v>Валагина Екатерина Викторовна</v>
          </cell>
        </row>
        <row r="544">
          <cell r="AS544" t="str">
            <v>Валеева Альбина Николаевна</v>
          </cell>
        </row>
        <row r="545">
          <cell r="AS545" t="str">
            <v>Валиева Ольга Борисовна</v>
          </cell>
        </row>
        <row r="546">
          <cell r="AS546" t="str">
            <v>Валиуллин Артур Ахматович</v>
          </cell>
        </row>
        <row r="547">
          <cell r="AS547" t="str">
            <v>Вандышева Антонина Сергеевна</v>
          </cell>
        </row>
        <row r="548">
          <cell r="AS548" t="str">
            <v>Ванеева Анна Александровна</v>
          </cell>
        </row>
        <row r="549">
          <cell r="AS549" t="str">
            <v>Ванифатьева Анастасия Леонидовна</v>
          </cell>
        </row>
        <row r="550">
          <cell r="AS550" t="str">
            <v>Ванчугов Максим Сергеевич</v>
          </cell>
        </row>
        <row r="551">
          <cell r="AS551" t="str">
            <v>Ванюшкин Игорь Андреевич</v>
          </cell>
        </row>
        <row r="552">
          <cell r="AS552" t="str">
            <v>Варламов Евгений Александрович</v>
          </cell>
        </row>
        <row r="553">
          <cell r="AS553" t="str">
            <v>Варнаков Андрей Александрович</v>
          </cell>
        </row>
        <row r="554">
          <cell r="AS554" t="str">
            <v>Варнакова Вероника Николаевна</v>
          </cell>
        </row>
        <row r="555">
          <cell r="AS555" t="str">
            <v>Варовина Юлия Александровна</v>
          </cell>
        </row>
        <row r="556">
          <cell r="AS556" t="str">
            <v>Варфоломеева Галина Сергеевна</v>
          </cell>
        </row>
        <row r="557">
          <cell r="AS557" t="str">
            <v>Варш Александра Андреевна</v>
          </cell>
        </row>
        <row r="558">
          <cell r="AS558" t="str">
            <v>Васенин Станислав Александрович</v>
          </cell>
        </row>
        <row r="559">
          <cell r="AS559" t="str">
            <v>Василевич Валерия Юрьевна</v>
          </cell>
        </row>
        <row r="560">
          <cell r="AS560" t="str">
            <v>Василенко Наталья Александровна</v>
          </cell>
        </row>
        <row r="561">
          <cell r="AS561" t="str">
            <v>Васильев Александр Сергеевич</v>
          </cell>
        </row>
        <row r="562">
          <cell r="AS562" t="str">
            <v>Васильев Анатолий Юрьевич</v>
          </cell>
        </row>
        <row r="563">
          <cell r="AS563" t="str">
            <v>Васильев Владимир Андреевич</v>
          </cell>
        </row>
        <row r="564">
          <cell r="AS564" t="str">
            <v>Васильев Дмитрий Андреевич</v>
          </cell>
        </row>
        <row r="565">
          <cell r="AS565" t="str">
            <v>Васильев Николай Александрович</v>
          </cell>
        </row>
        <row r="566">
          <cell r="AS566" t="str">
            <v>Васильев Петр Николаевич</v>
          </cell>
        </row>
        <row r="567">
          <cell r="AS567" t="str">
            <v>Васильева Анна Валерьевна</v>
          </cell>
        </row>
        <row r="568">
          <cell r="AS568" t="str">
            <v>Васильева Елена Геннадьевна</v>
          </cell>
        </row>
        <row r="569">
          <cell r="AS569" t="str">
            <v>Васильева Ирина Васильевна</v>
          </cell>
        </row>
        <row r="570">
          <cell r="AS570" t="str">
            <v>Василюха Елена Анатольевна</v>
          </cell>
        </row>
        <row r="571">
          <cell r="AS571" t="str">
            <v>Васин Елисей Александрович</v>
          </cell>
        </row>
        <row r="572">
          <cell r="AS572" t="str">
            <v>Васина Ирина Игоревна</v>
          </cell>
        </row>
        <row r="573">
          <cell r="AS573" t="str">
            <v>Вафин Айрат Мансурович</v>
          </cell>
        </row>
        <row r="574">
          <cell r="AS574" t="str">
            <v>Вахрушев Руслан Витальевич</v>
          </cell>
        </row>
        <row r="575">
          <cell r="AS575" t="str">
            <v>Ващенко Ольга Александровна</v>
          </cell>
        </row>
        <row r="576">
          <cell r="AS576" t="str">
            <v>Вдовина Татьяна Анатольевна</v>
          </cell>
        </row>
        <row r="577">
          <cell r="AS577" t="str">
            <v>Веденеева Елена Ивановна</v>
          </cell>
        </row>
        <row r="578">
          <cell r="AS578" t="str">
            <v>Вейнбергер Светлана Николаевна</v>
          </cell>
        </row>
        <row r="579">
          <cell r="AS579" t="str">
            <v>Велиговская Вера Михайловна</v>
          </cell>
        </row>
        <row r="580">
          <cell r="AS580" t="str">
            <v>Великобратова Анна Евгеньевна</v>
          </cell>
        </row>
        <row r="581">
          <cell r="AS581" t="str">
            <v>Вербицкая Елена Николаевна</v>
          </cell>
        </row>
        <row r="582">
          <cell r="AS582" t="str">
            <v>Вербникова Инна Александровна</v>
          </cell>
        </row>
        <row r="583">
          <cell r="AS583" t="str">
            <v>Веревкина Людмила Николаевна</v>
          </cell>
        </row>
        <row r="584">
          <cell r="AS584" t="str">
            <v>Веремей Ульяна Александровна</v>
          </cell>
        </row>
        <row r="585">
          <cell r="AS585" t="str">
            <v>Веренич Светлана Александровна</v>
          </cell>
        </row>
        <row r="586">
          <cell r="AS586" t="str">
            <v>Верещагин Константин Владимирович</v>
          </cell>
        </row>
        <row r="587">
          <cell r="AS587" t="str">
            <v>Верещагин Максим Сергеевич</v>
          </cell>
        </row>
        <row r="588">
          <cell r="AS588" t="str">
            <v>Верещак Сергей Михайлович</v>
          </cell>
        </row>
        <row r="589">
          <cell r="AS589" t="str">
            <v>Верижникова Евгения Александровна</v>
          </cell>
        </row>
        <row r="590">
          <cell r="AS590" t="str">
            <v>Веркин Андрей Николаевич</v>
          </cell>
        </row>
        <row r="591">
          <cell r="AS591" t="str">
            <v>Верниенко Дмитрий Григорьевич</v>
          </cell>
        </row>
        <row r="592">
          <cell r="AS592" t="str">
            <v>Верховодов Павел Викторович</v>
          </cell>
        </row>
        <row r="593">
          <cell r="AS593" t="str">
            <v>Верц Николай Владимирович</v>
          </cell>
        </row>
        <row r="594">
          <cell r="AS594" t="str">
            <v>Вершинина Ирина Юрьевна</v>
          </cell>
        </row>
        <row r="595">
          <cell r="AS595" t="str">
            <v>Вершинская Алена Юрьевна</v>
          </cell>
        </row>
        <row r="596">
          <cell r="AS596" t="str">
            <v>Ветошкин Алексей Николаевич</v>
          </cell>
        </row>
        <row r="597">
          <cell r="AS597" t="str">
            <v>Вешкурцева Юлия Георгиевна</v>
          </cell>
        </row>
        <row r="598">
          <cell r="AS598" t="str">
            <v>Викленко Александра Александровна</v>
          </cell>
        </row>
        <row r="599">
          <cell r="AS599" t="str">
            <v>Вилков Максим Валерьевич</v>
          </cell>
        </row>
        <row r="600">
          <cell r="AS600" t="str">
            <v>Вилков Павел Александрович</v>
          </cell>
        </row>
        <row r="601">
          <cell r="AS601" t="str">
            <v>Виль Наталья Леонидовна</v>
          </cell>
        </row>
        <row r="602">
          <cell r="AS602" t="str">
            <v>Виничук Александр Сергеевич</v>
          </cell>
        </row>
        <row r="603">
          <cell r="AS603" t="str">
            <v>Винник Павел Сергеевич</v>
          </cell>
        </row>
        <row r="604">
          <cell r="AS604" t="str">
            <v>Винникова Дарья Дмитриевна</v>
          </cell>
        </row>
        <row r="605">
          <cell r="AS605" t="str">
            <v>Винникова Светлана Владимировна</v>
          </cell>
        </row>
        <row r="606">
          <cell r="AS606" t="str">
            <v>Виноградова Анна Владимировна</v>
          </cell>
        </row>
        <row r="607">
          <cell r="AS607" t="str">
            <v>Виноградова Елена Николаевна</v>
          </cell>
        </row>
        <row r="608">
          <cell r="AS608" t="str">
            <v>Винокурова Екатерина Владимировна</v>
          </cell>
        </row>
        <row r="609">
          <cell r="AS609" t="str">
            <v>Винокурова Наталья Владимировна</v>
          </cell>
        </row>
        <row r="610">
          <cell r="AS610" t="str">
            <v>Винокурцева Наталья Владимировна</v>
          </cell>
        </row>
        <row r="611">
          <cell r="AS611" t="str">
            <v>Витушкина Анастасия Евгеньевна</v>
          </cell>
        </row>
        <row r="612">
          <cell r="AS612" t="str">
            <v>Вихарев Александр Васильевич</v>
          </cell>
        </row>
        <row r="613">
          <cell r="AS613" t="str">
            <v>Вишнева Марина Владимировна</v>
          </cell>
        </row>
        <row r="614">
          <cell r="AS614" t="str">
            <v>Власов Александр Геннадьевич</v>
          </cell>
        </row>
        <row r="615">
          <cell r="AS615" t="str">
            <v>Власов Дмитрий Сергеевич</v>
          </cell>
        </row>
        <row r="616">
          <cell r="AS616" t="str">
            <v>Власов Иван Михайлович</v>
          </cell>
        </row>
        <row r="617">
          <cell r="AS617" t="str">
            <v>Власова Алла Александровна</v>
          </cell>
        </row>
        <row r="618">
          <cell r="AS618" t="str">
            <v>Власова Анастасия Сергеевна</v>
          </cell>
        </row>
        <row r="619">
          <cell r="AS619" t="str">
            <v>Власова Наталья Николаевна</v>
          </cell>
        </row>
        <row r="620">
          <cell r="AS620" t="str">
            <v>Власова Оксана Валерьевна</v>
          </cell>
        </row>
        <row r="621">
          <cell r="AS621" t="str">
            <v>Власюк Анна Анатольевна</v>
          </cell>
        </row>
        <row r="622">
          <cell r="AS622" t="str">
            <v>Внуков Роман Владимирович</v>
          </cell>
        </row>
        <row r="623">
          <cell r="AS623" t="str">
            <v>Водолазова Дарья Александровна</v>
          </cell>
        </row>
        <row r="624">
          <cell r="AS624" t="str">
            <v>Воеводина Светлана Валериевна</v>
          </cell>
        </row>
        <row r="625">
          <cell r="AS625" t="str">
            <v>Войнов Максим Викторович</v>
          </cell>
        </row>
        <row r="626">
          <cell r="AS626" t="str">
            <v>Войнова Елена Владимировна</v>
          </cell>
        </row>
        <row r="627">
          <cell r="AS627" t="str">
            <v>Воинова Ольга Александровна</v>
          </cell>
        </row>
        <row r="628">
          <cell r="AS628" t="str">
            <v>Войтенко Мария Владимировна</v>
          </cell>
        </row>
        <row r="629">
          <cell r="AS629" t="str">
            <v>Войтушко Дмитрий Николаевич</v>
          </cell>
        </row>
        <row r="630">
          <cell r="AS630" t="str">
            <v>Войцеховская Наталья Сергеевна</v>
          </cell>
        </row>
        <row r="631">
          <cell r="AS631" t="str">
            <v>Волков Андрей Владимирович</v>
          </cell>
        </row>
        <row r="632">
          <cell r="AS632" t="str">
            <v>Волкова Анна Николаевна</v>
          </cell>
        </row>
        <row r="633">
          <cell r="AS633" t="str">
            <v>Волкова Любовь Сергеевна</v>
          </cell>
        </row>
        <row r="634">
          <cell r="AS634" t="str">
            <v>Волкова Ольга Валерьевна</v>
          </cell>
        </row>
        <row r="635">
          <cell r="AS635" t="str">
            <v>Волкова Татьяна Юрьевна</v>
          </cell>
        </row>
        <row r="636">
          <cell r="AS636" t="str">
            <v>Волнейко Андрей Александрович</v>
          </cell>
        </row>
        <row r="637">
          <cell r="AS637" t="str">
            <v>Володин Денис Андреевич</v>
          </cell>
        </row>
        <row r="638">
          <cell r="AS638" t="str">
            <v>Володина Алена Александровна</v>
          </cell>
        </row>
        <row r="639">
          <cell r="AS639" t="str">
            <v>Волч нкова Александра Вячеславовна</v>
          </cell>
        </row>
        <row r="640">
          <cell r="AS640" t="str">
            <v>Волчков Денис Иванович</v>
          </cell>
        </row>
        <row r="641">
          <cell r="AS641" t="str">
            <v>Вольф Антон Вадимович</v>
          </cell>
        </row>
        <row r="642">
          <cell r="AS642" t="str">
            <v>Ворвуль Анастасия Сергеевна</v>
          </cell>
        </row>
        <row r="643">
          <cell r="AS643" t="str">
            <v>Воробьева Наталья Сергеевна</v>
          </cell>
        </row>
        <row r="644">
          <cell r="AS644" t="str">
            <v>Воробьева Светлана Сергеевна</v>
          </cell>
        </row>
        <row r="645">
          <cell r="AS645" t="str">
            <v>Воробьева Татьяна Владимировна</v>
          </cell>
        </row>
        <row r="646">
          <cell r="AS646" t="str">
            <v>Воронина Александра Анатольевна</v>
          </cell>
        </row>
        <row r="647">
          <cell r="AS647" t="str">
            <v>Воронина Анна Александровна</v>
          </cell>
        </row>
        <row r="648">
          <cell r="AS648" t="str">
            <v>Воронина Екатерина Вячеславовна</v>
          </cell>
        </row>
        <row r="649">
          <cell r="AS649" t="str">
            <v>Воронкина Анна Владимировна</v>
          </cell>
        </row>
        <row r="650">
          <cell r="AS650" t="str">
            <v>Воронов Александр Владимирович</v>
          </cell>
        </row>
        <row r="651">
          <cell r="AS651" t="str">
            <v>Воронова Екатерина Андреевна</v>
          </cell>
        </row>
        <row r="652">
          <cell r="AS652" t="str">
            <v>Воронова Елизавета Андреевна</v>
          </cell>
        </row>
        <row r="653">
          <cell r="AS653" t="str">
            <v>Воронова Марина Дмитриевна</v>
          </cell>
        </row>
        <row r="654">
          <cell r="AS654" t="str">
            <v>Воронович Анна Александровна</v>
          </cell>
        </row>
        <row r="655">
          <cell r="AS655" t="str">
            <v>Воронцов Александр Николаевич</v>
          </cell>
        </row>
        <row r="656">
          <cell r="AS656" t="str">
            <v>Воронцов Роман Анатольевич</v>
          </cell>
        </row>
        <row r="657">
          <cell r="AS657" t="str">
            <v>Ворончихина Анастасия Сергеевна</v>
          </cell>
        </row>
        <row r="658">
          <cell r="AS658" t="str">
            <v>Воропаева Кристина Сергеевна</v>
          </cell>
        </row>
        <row r="659">
          <cell r="AS659" t="str">
            <v>Воротынский Виталий Мечиславович</v>
          </cell>
        </row>
        <row r="660">
          <cell r="AS660" t="str">
            <v>Ворсина Дарья Павловна</v>
          </cell>
        </row>
        <row r="661">
          <cell r="AS661" t="str">
            <v>Воспельников Дмитрий Николаевич</v>
          </cell>
        </row>
        <row r="662">
          <cell r="AS662" t="str">
            <v>Востокова Марина Сахибовна</v>
          </cell>
        </row>
        <row r="663">
          <cell r="AS663" t="str">
            <v>Вострецова Маргарита Петровна</v>
          </cell>
        </row>
        <row r="664">
          <cell r="AS664" t="str">
            <v>Вострикова Юлия Викторовна</v>
          </cell>
        </row>
        <row r="665">
          <cell r="AS665" t="str">
            <v>Вострякова Елена Васильевна</v>
          </cell>
        </row>
        <row r="666">
          <cell r="AS666" t="str">
            <v>Вторникова Татьяна Геннадьевна</v>
          </cell>
        </row>
        <row r="667">
          <cell r="AS667" t="str">
            <v>Вторушин Александр Викторович</v>
          </cell>
        </row>
        <row r="668">
          <cell r="AS668" t="str">
            <v>Вуккерт Андрей Александрович</v>
          </cell>
        </row>
        <row r="669">
          <cell r="AS669" t="str">
            <v>Выговский Максим Александрович</v>
          </cell>
        </row>
        <row r="670">
          <cell r="AS670" t="str">
            <v>Выдышко Людмила Александровна</v>
          </cell>
        </row>
        <row r="671">
          <cell r="AS671" t="str">
            <v>Вязьмина Надежда Владимировна</v>
          </cell>
        </row>
        <row r="672">
          <cell r="AS672" t="str">
            <v>Гаар Кристина Анатольевна</v>
          </cell>
        </row>
        <row r="673">
          <cell r="AS673" t="str">
            <v>Габдрахманова Алена Рамилевна</v>
          </cell>
        </row>
        <row r="674">
          <cell r="AS674" t="str">
            <v>Габидуллин Ильшат Фаритович</v>
          </cell>
        </row>
        <row r="675">
          <cell r="AS675" t="str">
            <v>Габидуллина Ляйсан Рифовна</v>
          </cell>
        </row>
        <row r="676">
          <cell r="AS676" t="str">
            <v>Габова Виктория Николаевна</v>
          </cell>
        </row>
        <row r="677">
          <cell r="AS677" t="str">
            <v>Гаврилова Алина Андреевна</v>
          </cell>
        </row>
        <row r="678">
          <cell r="AS678" t="str">
            <v>Гаврилова Валентина Сергеевна</v>
          </cell>
        </row>
        <row r="679">
          <cell r="AS679" t="str">
            <v>Гаврилова Елена Александровна</v>
          </cell>
        </row>
        <row r="680">
          <cell r="AS680" t="str">
            <v>Гаврилова Марина Константиновна</v>
          </cell>
        </row>
        <row r="681">
          <cell r="AS681" t="str">
            <v>Гаврилова Ольга Владимировна</v>
          </cell>
        </row>
        <row r="682">
          <cell r="AS682" t="str">
            <v>Гаврилова Светлана Юрьевна</v>
          </cell>
        </row>
        <row r="683">
          <cell r="AS683" t="str">
            <v>Гаврин Станислав Сергеевич</v>
          </cell>
        </row>
        <row r="684">
          <cell r="AS684" t="str">
            <v>Гавришова Юлия Константиновна</v>
          </cell>
        </row>
        <row r="685">
          <cell r="AS685" t="str">
            <v>Гадаборшев Мухажир Тарханович</v>
          </cell>
        </row>
        <row r="686">
          <cell r="AS686" t="str">
            <v>Гаджиева Гызгайыт Хуршид Кызы</v>
          </cell>
        </row>
        <row r="687">
          <cell r="AS687" t="str">
            <v>Газизова Лиана Альбертовна</v>
          </cell>
        </row>
        <row r="688">
          <cell r="AS688" t="str">
            <v>Гайнуллин Ильмир Эльверович</v>
          </cell>
        </row>
        <row r="689">
          <cell r="AS689" t="str">
            <v>Гайнутдинова Анжелика Анатольевна</v>
          </cell>
        </row>
        <row r="690">
          <cell r="AS690" t="str">
            <v>Гайфулина Юлия Фаритовна</v>
          </cell>
        </row>
        <row r="691">
          <cell r="AS691" t="str">
            <v>Гакель Оксана Алексеевна</v>
          </cell>
        </row>
        <row r="692">
          <cell r="AS692" t="str">
            <v>Галеева Наталья Игоревна</v>
          </cell>
        </row>
        <row r="693">
          <cell r="AS693" t="str">
            <v>Галеева Эльвира Рамилевна</v>
          </cell>
        </row>
        <row r="694">
          <cell r="AS694" t="str">
            <v>Галиева Лилия Рафаэлевна</v>
          </cell>
        </row>
        <row r="695">
          <cell r="AS695" t="str">
            <v>Галиева Юлия Анатольевна</v>
          </cell>
        </row>
        <row r="696">
          <cell r="AS696" t="str">
            <v>Галимулина Руфина Альфатовна</v>
          </cell>
        </row>
        <row r="697">
          <cell r="AS697" t="str">
            <v>Галимухаметов Артур Азатович</v>
          </cell>
        </row>
        <row r="698">
          <cell r="AS698" t="str">
            <v>Галиуллина Лариса Габдулловна</v>
          </cell>
        </row>
        <row r="699">
          <cell r="AS699" t="str">
            <v>Галкина Ольга Леонтьевна</v>
          </cell>
        </row>
        <row r="700">
          <cell r="AS700" t="str">
            <v>Галкина Светлана Евгеньевна</v>
          </cell>
        </row>
        <row r="701">
          <cell r="AS701" t="str">
            <v>Галстян Жанна Гегамовна</v>
          </cell>
        </row>
        <row r="702">
          <cell r="AS702" t="str">
            <v>Галуцкая Светлана Александровна</v>
          </cell>
        </row>
        <row r="703">
          <cell r="AS703" t="str">
            <v>Галыгина Ольга Владимировна</v>
          </cell>
        </row>
        <row r="704">
          <cell r="AS704" t="str">
            <v>Галямова Неля Зинуровна</v>
          </cell>
        </row>
        <row r="705">
          <cell r="AS705" t="str">
            <v>Гамула Светлана Юрьевна</v>
          </cell>
        </row>
        <row r="706">
          <cell r="AS706" t="str">
            <v>Ганжа Роман Николаевич</v>
          </cell>
        </row>
        <row r="707">
          <cell r="AS707" t="str">
            <v>Ганжуга Дмитрий Владимирович</v>
          </cell>
        </row>
        <row r="708">
          <cell r="AS708" t="str">
            <v>Ганжула Мария Николаевна</v>
          </cell>
        </row>
        <row r="709">
          <cell r="AS709" t="str">
            <v>Гарбуз Юлия Анатольевна</v>
          </cell>
        </row>
        <row r="710">
          <cell r="AS710" t="str">
            <v>Гарбузова Светлана Валентиновна</v>
          </cell>
        </row>
        <row r="711">
          <cell r="AS711" t="str">
            <v>Гареев Рамиль Рустемович</v>
          </cell>
        </row>
        <row r="712">
          <cell r="AS712" t="str">
            <v>Гариева Альбина Салимзяновна</v>
          </cell>
        </row>
        <row r="713">
          <cell r="AS713" t="str">
            <v>Гарипов Тимур Наилевич</v>
          </cell>
        </row>
        <row r="714">
          <cell r="AS714" t="str">
            <v>Гарифуллина Эльвина Маратовна</v>
          </cell>
        </row>
        <row r="715">
          <cell r="AS715" t="str">
            <v>Гарифуллина Эльвира Зиннуровна</v>
          </cell>
        </row>
        <row r="716">
          <cell r="AS716" t="str">
            <v>Гарманова Юлия Владимировна</v>
          </cell>
        </row>
        <row r="717">
          <cell r="AS717" t="str">
            <v>Гармашов Андрей Александрович</v>
          </cell>
        </row>
        <row r="718">
          <cell r="AS718" t="str">
            <v>Гатауллина Лилия Харисовна</v>
          </cell>
        </row>
        <row r="719">
          <cell r="AS719" t="str">
            <v>Гатиятуллин Марат Ильясович</v>
          </cell>
        </row>
        <row r="720">
          <cell r="AS720" t="str">
            <v>Гафарова Юлия Альбертовна</v>
          </cell>
        </row>
        <row r="721">
          <cell r="AS721" t="str">
            <v>Гафина Эльвина Вазиловна</v>
          </cell>
        </row>
        <row r="722">
          <cell r="AS722" t="str">
            <v>Гвоздев Антон Анатольевич</v>
          </cell>
        </row>
        <row r="723">
          <cell r="AS723" t="str">
            <v>Гейнц Ксения Александровна</v>
          </cell>
        </row>
        <row r="724">
          <cell r="AS724" t="str">
            <v>Гелунова Анастасия Викторовна</v>
          </cell>
        </row>
        <row r="725">
          <cell r="AS725" t="str">
            <v>Георгиевский Юрий Юрьевич</v>
          </cell>
        </row>
        <row r="726">
          <cell r="AS726" t="str">
            <v>Герасименко Галина Петровна</v>
          </cell>
        </row>
        <row r="727">
          <cell r="AS727" t="str">
            <v>Герасимов Денис Григорьевич</v>
          </cell>
        </row>
        <row r="728">
          <cell r="AS728" t="str">
            <v>Герасимов Дмитрий Викторович</v>
          </cell>
        </row>
        <row r="729">
          <cell r="AS729" t="str">
            <v>Герасимова Анастасия Сергеевна</v>
          </cell>
        </row>
        <row r="730">
          <cell r="AS730" t="str">
            <v>Герасимова Анна Алексеевна</v>
          </cell>
        </row>
        <row r="731">
          <cell r="AS731" t="str">
            <v>Герасимова Галина Сергеевна</v>
          </cell>
        </row>
        <row r="732">
          <cell r="AS732" t="str">
            <v>Герасимова Наталья Леонидовна</v>
          </cell>
        </row>
        <row r="733">
          <cell r="AS733" t="str">
            <v>Герасимова Светлана Олеговна</v>
          </cell>
        </row>
        <row r="734">
          <cell r="AS734" t="str">
            <v>Герасимчук Иван Викторович</v>
          </cell>
        </row>
        <row r="735">
          <cell r="AS735" t="str">
            <v>Гергерт Зоя Александровна</v>
          </cell>
        </row>
        <row r="736">
          <cell r="AS736" t="str">
            <v>Гергов Хасан Олегович</v>
          </cell>
        </row>
        <row r="737">
          <cell r="AS737" t="str">
            <v>Герман Наталья Владимировна</v>
          </cell>
        </row>
        <row r="738">
          <cell r="AS738" t="str">
            <v>Герцог Ольга Владимировна</v>
          </cell>
        </row>
        <row r="739">
          <cell r="AS739" t="str">
            <v>Герчак Алексей Иванович</v>
          </cell>
        </row>
        <row r="740">
          <cell r="AS740" t="str">
            <v>Герщук Елена Петровна</v>
          </cell>
        </row>
        <row r="741">
          <cell r="AS741" t="str">
            <v>Гетманова Татьяна Александровна</v>
          </cell>
        </row>
        <row r="742">
          <cell r="AS742" t="str">
            <v>Гец Лана Владимировна</v>
          </cell>
        </row>
        <row r="743">
          <cell r="AS743" t="str">
            <v>Гизатулина Оксана Сергеевна</v>
          </cell>
        </row>
        <row r="744">
          <cell r="AS744" t="str">
            <v>Гимальтдинова Татьяна Анатольевна</v>
          </cell>
        </row>
        <row r="745">
          <cell r="AS745" t="str">
            <v>Гинтнер Александр Витальевич</v>
          </cell>
        </row>
        <row r="746">
          <cell r="AS746" t="str">
            <v>Главатских Алексей Николаевич</v>
          </cell>
        </row>
        <row r="747">
          <cell r="AS747" t="str">
            <v>Глаголева Ирина Вадимовна</v>
          </cell>
        </row>
        <row r="748">
          <cell r="AS748" t="str">
            <v>Гладких Яна Юрьевна</v>
          </cell>
        </row>
        <row r="749">
          <cell r="AS749" t="str">
            <v>Гладченкова Олеся Владимировна</v>
          </cell>
        </row>
        <row r="750">
          <cell r="AS750" t="str">
            <v>Гладышева Нина Игоревна</v>
          </cell>
        </row>
        <row r="751">
          <cell r="AS751" t="str">
            <v>Глазков Иван Константинович</v>
          </cell>
        </row>
        <row r="752">
          <cell r="AS752" t="str">
            <v>Глазков Роман Сергеевич</v>
          </cell>
        </row>
        <row r="753">
          <cell r="AS753" t="str">
            <v>Глазкова Диана Валерьевна</v>
          </cell>
        </row>
        <row r="754">
          <cell r="AS754" t="str">
            <v>Глазкова Оксана Александровна</v>
          </cell>
        </row>
        <row r="755">
          <cell r="AS755" t="str">
            <v>Глазова Ирина Анатольевна</v>
          </cell>
        </row>
        <row r="756">
          <cell r="AS756" t="str">
            <v>Глебов Александр Михайлович</v>
          </cell>
        </row>
        <row r="757">
          <cell r="AS757" t="str">
            <v>Глезденева Кристина Олеговна</v>
          </cell>
        </row>
        <row r="758">
          <cell r="AS758" t="str">
            <v>Глинская Анастасия Ярославовна</v>
          </cell>
        </row>
        <row r="759">
          <cell r="AS759" t="str">
            <v>Глотова Снежанна Алексеевна</v>
          </cell>
        </row>
        <row r="760">
          <cell r="AS760" t="str">
            <v>Глухарева Юлия Александровна</v>
          </cell>
        </row>
        <row r="761">
          <cell r="AS761" t="str">
            <v>Глухов Андрей Валерьевич</v>
          </cell>
        </row>
        <row r="762">
          <cell r="AS762" t="str">
            <v>Глухова Екатерина Павловна</v>
          </cell>
        </row>
        <row r="763">
          <cell r="AS763" t="str">
            <v>Глушенко Сергей Александрович</v>
          </cell>
        </row>
        <row r="764">
          <cell r="AS764" t="str">
            <v>Гнатенко Платон Николаевич</v>
          </cell>
        </row>
        <row r="765">
          <cell r="AS765" t="str">
            <v>Гнетов Сергей Викторович</v>
          </cell>
        </row>
        <row r="766">
          <cell r="AS766" t="str">
            <v>Говорухин Максим Александрович</v>
          </cell>
        </row>
        <row r="767">
          <cell r="AS767" t="str">
            <v>Говорущенко Анна Николаевна</v>
          </cell>
        </row>
        <row r="768">
          <cell r="AS768" t="str">
            <v>Годованная Наталья Анатольевна</v>
          </cell>
        </row>
        <row r="769">
          <cell r="AS769" t="str">
            <v>Гокжаева Мария Анатольевна</v>
          </cell>
        </row>
        <row r="770">
          <cell r="AS770" t="str">
            <v>Голенищева Людмила Валерьевна</v>
          </cell>
        </row>
        <row r="771">
          <cell r="AS771" t="str">
            <v>Голикова Елена Александровна</v>
          </cell>
        </row>
        <row r="772">
          <cell r="AS772" t="str">
            <v>Голованов Иван Игоревич</v>
          </cell>
        </row>
        <row r="773">
          <cell r="AS773" t="str">
            <v>Головин Вячеслав Александрович</v>
          </cell>
        </row>
        <row r="774">
          <cell r="AS774" t="str">
            <v>Головина Галина Викторовна</v>
          </cell>
        </row>
        <row r="775">
          <cell r="AS775" t="str">
            <v>Головина Татьяна Александровна</v>
          </cell>
        </row>
        <row r="776">
          <cell r="AS776" t="str">
            <v>Головченко Каролина Сергеевна</v>
          </cell>
        </row>
        <row r="777">
          <cell r="AS777" t="str">
            <v>Голощапов П тр Владиславович</v>
          </cell>
        </row>
        <row r="778">
          <cell r="AS778" t="str">
            <v>Голубев Антон Александрович</v>
          </cell>
        </row>
        <row r="779">
          <cell r="AS779" t="str">
            <v>Голубев Артем Владимирович</v>
          </cell>
        </row>
        <row r="780">
          <cell r="AS780" t="str">
            <v>Голубева Ирина Алексеевна</v>
          </cell>
        </row>
        <row r="781">
          <cell r="AS781" t="str">
            <v>Голубева Наталья Александровна</v>
          </cell>
        </row>
        <row r="782">
          <cell r="AS782" t="str">
            <v>Голубкина Надежда Эдуардовна</v>
          </cell>
        </row>
        <row r="783">
          <cell r="AS783" t="str">
            <v>Голубкова Екатерина Владимировна</v>
          </cell>
        </row>
        <row r="784">
          <cell r="AS784" t="str">
            <v>Голубятникова Наталия Юрьевна</v>
          </cell>
        </row>
        <row r="785">
          <cell r="AS785" t="str">
            <v>Гольцова Елена Васильевна</v>
          </cell>
        </row>
        <row r="786">
          <cell r="AS786" t="str">
            <v>Гончарик Ольга Ивановна</v>
          </cell>
        </row>
        <row r="787">
          <cell r="AS787" t="str">
            <v>Гончаров Кирилл Владимирович</v>
          </cell>
        </row>
        <row r="788">
          <cell r="AS788" t="str">
            <v>Гончарова Ал на Владимировна</v>
          </cell>
        </row>
        <row r="789">
          <cell r="AS789" t="str">
            <v>Гончарова Виктория Валерьевна</v>
          </cell>
        </row>
        <row r="790">
          <cell r="AS790" t="str">
            <v>Гончарова Марина Александровна</v>
          </cell>
        </row>
        <row r="791">
          <cell r="AS791" t="str">
            <v>Горбачев Павел Андреевич</v>
          </cell>
        </row>
        <row r="792">
          <cell r="AS792" t="str">
            <v>Горбачева Светлана Александровна</v>
          </cell>
        </row>
        <row r="793">
          <cell r="AS793" t="str">
            <v>Горбунов Дмитрий Александрович</v>
          </cell>
        </row>
        <row r="794">
          <cell r="AS794" t="str">
            <v>Горбунова Александра Юрьевна</v>
          </cell>
        </row>
        <row r="795">
          <cell r="AS795" t="str">
            <v>Гордеева Алена Алексеевна</v>
          </cell>
        </row>
        <row r="796">
          <cell r="AS796" t="str">
            <v>Гордеева Виктория Петровна</v>
          </cell>
        </row>
        <row r="797">
          <cell r="AS797" t="str">
            <v>Гордеева Марина Николаевна</v>
          </cell>
        </row>
        <row r="798">
          <cell r="AS798" t="str">
            <v>Гордиенко Захра Эхтибаровна</v>
          </cell>
        </row>
        <row r="799">
          <cell r="AS799" t="str">
            <v>Гореликов Евгений Васильевич</v>
          </cell>
        </row>
        <row r="800">
          <cell r="AS800" t="str">
            <v>Горло Ольга Владимировна</v>
          </cell>
        </row>
        <row r="801">
          <cell r="AS801" t="str">
            <v>Горлов Алексей Александрович</v>
          </cell>
        </row>
        <row r="802">
          <cell r="AS802" t="str">
            <v>Горлова Анна Олеговна</v>
          </cell>
        </row>
        <row r="803">
          <cell r="AS803" t="str">
            <v>Горная Наталья Валерьевна</v>
          </cell>
        </row>
        <row r="804">
          <cell r="AS804" t="str">
            <v>Городов Денис Федорович</v>
          </cell>
        </row>
        <row r="805">
          <cell r="AS805" t="str">
            <v>Горожанина Ксения Петровна</v>
          </cell>
        </row>
        <row r="806">
          <cell r="AS806" t="str">
            <v>Горожанкин Максим Игоревич</v>
          </cell>
        </row>
        <row r="807">
          <cell r="AS807" t="str">
            <v>Гороховская Мария Владимировна</v>
          </cell>
        </row>
        <row r="808">
          <cell r="AS808" t="str">
            <v>Горская Елена Николаевна</v>
          </cell>
        </row>
        <row r="809">
          <cell r="AS809" t="str">
            <v>Горчаков Евгений Николаевич</v>
          </cell>
        </row>
        <row r="810">
          <cell r="AS810" t="str">
            <v>Горшунова Людмила Анатольевна</v>
          </cell>
        </row>
        <row r="811">
          <cell r="AS811" t="str">
            <v>Горюнова Юлия Владимировна</v>
          </cell>
        </row>
        <row r="812">
          <cell r="AS812" t="str">
            <v>Горюшкина Елена Сергеевна</v>
          </cell>
        </row>
        <row r="813">
          <cell r="AS813" t="str">
            <v>Горячева Екатерина Юрьевна</v>
          </cell>
        </row>
        <row r="814">
          <cell r="AS814" t="str">
            <v>Горячко Анастасия Александровна</v>
          </cell>
        </row>
        <row r="815">
          <cell r="AS815" t="str">
            <v>Гостева Наталья Владимировна</v>
          </cell>
        </row>
        <row r="816">
          <cell r="AS816" t="str">
            <v>Графанова Анастасия Алексеевна</v>
          </cell>
        </row>
        <row r="817">
          <cell r="AS817" t="str">
            <v>Грачев Алексей Юрьевич</v>
          </cell>
        </row>
        <row r="818">
          <cell r="AS818" t="str">
            <v>Грачев Павел Андреевич</v>
          </cell>
        </row>
        <row r="819">
          <cell r="AS819" t="str">
            <v>Грачева Ольга Михайловна</v>
          </cell>
        </row>
        <row r="820">
          <cell r="AS820" t="str">
            <v>Грезин Никита Петрович</v>
          </cell>
        </row>
        <row r="821">
          <cell r="AS821" t="str">
            <v>Грешнова Наталья Юрьевна</v>
          </cell>
        </row>
        <row r="822">
          <cell r="AS822" t="str">
            <v>Грибич Антонина Александровна</v>
          </cell>
        </row>
        <row r="823">
          <cell r="AS823" t="str">
            <v>Григорович Ольга Ивановна</v>
          </cell>
        </row>
        <row r="824">
          <cell r="AS824" t="str">
            <v>Григорьев Алексей Юрьевич</v>
          </cell>
        </row>
        <row r="825">
          <cell r="AS825" t="str">
            <v>Григорьев Дмитрий Алексеевич</v>
          </cell>
        </row>
        <row r="826">
          <cell r="AS826" t="str">
            <v>Григорьев Игорь Павлович</v>
          </cell>
        </row>
        <row r="827">
          <cell r="AS827" t="str">
            <v>Григорьев Сергей Валерьевич</v>
          </cell>
        </row>
        <row r="828">
          <cell r="AS828" t="str">
            <v>Григорьев Сергей Николаевич</v>
          </cell>
        </row>
        <row r="829">
          <cell r="AS829" t="str">
            <v>Григорьева Наталья Сергеевна</v>
          </cell>
        </row>
        <row r="830">
          <cell r="AS830" t="str">
            <v>Григорьева Ольга Романовна</v>
          </cell>
        </row>
        <row r="831">
          <cell r="AS831" t="str">
            <v>Гриншпун Александр Моисеевич</v>
          </cell>
        </row>
        <row r="832">
          <cell r="AS832" t="str">
            <v>Гринько Антон Станиславович</v>
          </cell>
        </row>
        <row r="833">
          <cell r="AS833" t="str">
            <v>Гринько Илья Александрович</v>
          </cell>
        </row>
        <row r="834">
          <cell r="AS834" t="str">
            <v>Грипас Любовь Николаевна</v>
          </cell>
        </row>
        <row r="835">
          <cell r="AS835" t="str">
            <v>Грицай Ольга Владимировна</v>
          </cell>
        </row>
        <row r="836">
          <cell r="AS836" t="str">
            <v>Гриценко Ирина Леонидовна</v>
          </cell>
        </row>
        <row r="837">
          <cell r="AS837" t="str">
            <v>Гришечкин Александр Викторович</v>
          </cell>
        </row>
        <row r="838">
          <cell r="AS838" t="str">
            <v>Гришин Виталий Валентинович</v>
          </cell>
        </row>
        <row r="839">
          <cell r="AS839" t="str">
            <v>Гришин Сергей Александрович</v>
          </cell>
        </row>
        <row r="840">
          <cell r="AS840" t="str">
            <v>Гришина Светлана Станиславовна</v>
          </cell>
        </row>
        <row r="841">
          <cell r="AS841" t="str">
            <v>Гришкова Татьяна Владимировна</v>
          </cell>
        </row>
        <row r="842">
          <cell r="AS842" t="str">
            <v>Громик Анна Игоревна</v>
          </cell>
        </row>
        <row r="843">
          <cell r="AS843" t="str">
            <v>Громова Евгения Юрьевна</v>
          </cell>
        </row>
        <row r="844">
          <cell r="AS844" t="str">
            <v>Груздева Елена Валентиновна</v>
          </cell>
        </row>
        <row r="845">
          <cell r="AS845" t="str">
            <v>Груздева Тамара Александровна</v>
          </cell>
        </row>
        <row r="846">
          <cell r="AS846" t="str">
            <v>Грушко Алина Денисовна</v>
          </cell>
        </row>
        <row r="847">
          <cell r="AS847" t="str">
            <v>Грязев Александр Евгеньевич</v>
          </cell>
        </row>
        <row r="848">
          <cell r="AS848" t="str">
            <v>Гугкаева Татьяна Владимировна</v>
          </cell>
        </row>
        <row r="849">
          <cell r="AS849" t="str">
            <v>Гуданов Георгий Валерьевич</v>
          </cell>
        </row>
        <row r="850">
          <cell r="AS850" t="str">
            <v>Гуденко Максим Андреевич</v>
          </cell>
        </row>
        <row r="851">
          <cell r="AS851" t="str">
            <v>Гудименко Алиса Ильинична</v>
          </cell>
        </row>
        <row r="852">
          <cell r="AS852" t="str">
            <v>Гужова Евгения Николаевна</v>
          </cell>
        </row>
        <row r="853">
          <cell r="AS853" t="str">
            <v>Гузова Алена Степановна</v>
          </cell>
        </row>
        <row r="854">
          <cell r="AS854" t="str">
            <v>Гуляева Мария Александровна</v>
          </cell>
        </row>
        <row r="855">
          <cell r="AS855" t="str">
            <v>Гулянская Оксана Владимировна</v>
          </cell>
        </row>
        <row r="856">
          <cell r="AS856" t="str">
            <v>Гуренков Виталий Владимирович</v>
          </cell>
        </row>
        <row r="857">
          <cell r="AS857" t="str">
            <v>Гурин Олег Викторович</v>
          </cell>
        </row>
        <row r="858">
          <cell r="AS858" t="str">
            <v>Гурина Анастасия Сергеевна</v>
          </cell>
        </row>
        <row r="859">
          <cell r="AS859" t="str">
            <v>Гурина Мария Андреевна</v>
          </cell>
        </row>
        <row r="860">
          <cell r="AS860" t="str">
            <v>Гурова Ирина Ивановна</v>
          </cell>
        </row>
        <row r="861">
          <cell r="AS861" t="str">
            <v>Гурфинкель Юлия Алексеевна</v>
          </cell>
        </row>
        <row r="862">
          <cell r="AS862" t="str">
            <v>Гурьев Иван Андреевич</v>
          </cell>
        </row>
        <row r="863">
          <cell r="AS863" t="str">
            <v>Гурьев Сергей Николаевич</v>
          </cell>
        </row>
        <row r="864">
          <cell r="AS864" t="str">
            <v>Гурьева Анастасия Владимировна</v>
          </cell>
        </row>
        <row r="865">
          <cell r="AS865" t="str">
            <v>Гусаров Михаил Сергеевич</v>
          </cell>
        </row>
        <row r="866">
          <cell r="AS866" t="str">
            <v>Гусев Андрей Валерьевич</v>
          </cell>
        </row>
        <row r="867">
          <cell r="AS867" t="str">
            <v>Гусев Андрей Михайлович</v>
          </cell>
        </row>
        <row r="868">
          <cell r="AS868" t="str">
            <v>Гусев Артем Викторович</v>
          </cell>
        </row>
        <row r="869">
          <cell r="AS869" t="str">
            <v>Гусев Вадим Геннадьевич</v>
          </cell>
        </row>
        <row r="870">
          <cell r="AS870" t="str">
            <v>Гусева Екатерина Александровна</v>
          </cell>
        </row>
        <row r="871">
          <cell r="AS871" t="str">
            <v>Гусельников Александр Григорьевич</v>
          </cell>
        </row>
        <row r="872">
          <cell r="AS872" t="str">
            <v>Гусятников Павел Викторович</v>
          </cell>
        </row>
        <row r="873">
          <cell r="AS873" t="str">
            <v>Гутиева Алина Борисовна</v>
          </cell>
        </row>
        <row r="874">
          <cell r="AS874" t="str">
            <v>Гуторова Юлия Анатольевна</v>
          </cell>
        </row>
        <row r="875">
          <cell r="AS875" t="str">
            <v>Д мина Любовь Николаевна</v>
          </cell>
        </row>
        <row r="876">
          <cell r="AS876" t="str">
            <v>Давидян Альберт Левонович</v>
          </cell>
        </row>
        <row r="877">
          <cell r="AS877" t="str">
            <v>Давлетбаева Валентина Викторовна</v>
          </cell>
        </row>
        <row r="878">
          <cell r="AS878" t="str">
            <v>Давлетшина Лидия Васильевна</v>
          </cell>
        </row>
        <row r="879">
          <cell r="AS879" t="str">
            <v>Давлетьярова Лилия Тимуровна</v>
          </cell>
        </row>
        <row r="880">
          <cell r="AS880" t="str">
            <v>Давыдова Наталья Михайловна</v>
          </cell>
        </row>
        <row r="881">
          <cell r="AS881" t="str">
            <v>Давыдова Юлия Вячеславовна</v>
          </cell>
        </row>
        <row r="882">
          <cell r="AS882" t="str">
            <v>Давыдовский Александр Александрович</v>
          </cell>
        </row>
        <row r="883">
          <cell r="AS883" t="str">
            <v>Дагаева Наталья Александровна</v>
          </cell>
        </row>
        <row r="884">
          <cell r="AS884" t="str">
            <v>Дагерманджян Аркадий Артаваздович</v>
          </cell>
        </row>
        <row r="885">
          <cell r="AS885" t="str">
            <v>Дадашева Марьям Камаледдин Кызы</v>
          </cell>
        </row>
        <row r="886">
          <cell r="AS886" t="str">
            <v>Дадашева Тамелла Камаледдин Кызы</v>
          </cell>
        </row>
        <row r="887">
          <cell r="AS887" t="str">
            <v>Дамбыра Баира Владимировна</v>
          </cell>
        </row>
        <row r="888">
          <cell r="AS888" t="str">
            <v>Дамдинжапова Маргарита Владимировна</v>
          </cell>
        </row>
        <row r="889">
          <cell r="AS889" t="str">
            <v>Даниленко Алена Евгеньевна</v>
          </cell>
        </row>
        <row r="890">
          <cell r="AS890" t="str">
            <v>Даниленко Елена Михайловна</v>
          </cell>
        </row>
        <row r="891">
          <cell r="AS891" t="str">
            <v>Данилов Василий Владимирович</v>
          </cell>
        </row>
        <row r="892">
          <cell r="AS892" t="str">
            <v>Данилова Оксана Сергеевна</v>
          </cell>
        </row>
        <row r="893">
          <cell r="AS893" t="str">
            <v>Даутова Мария Валентиновна</v>
          </cell>
        </row>
        <row r="894">
          <cell r="AS894" t="str">
            <v>Двинских Александр Андреевич</v>
          </cell>
        </row>
        <row r="895">
          <cell r="AS895" t="str">
            <v>Дворчик Наталья Николаевна</v>
          </cell>
        </row>
        <row r="896">
          <cell r="AS896" t="str">
            <v>Дворянский Станислав Игоревич</v>
          </cell>
        </row>
        <row r="897">
          <cell r="AS897" t="str">
            <v>Девидзе Екатерина Борисовна</v>
          </cell>
        </row>
        <row r="898">
          <cell r="AS898" t="str">
            <v>Девличарова Виктория Данияловна</v>
          </cell>
        </row>
        <row r="899">
          <cell r="AS899" t="str">
            <v>Девяткина Анна Владимировна</v>
          </cell>
        </row>
        <row r="900">
          <cell r="AS900" t="str">
            <v>Дедковский Дмитрий Сергеевич</v>
          </cell>
        </row>
        <row r="901">
          <cell r="AS901" t="str">
            <v>Дедова Елена Анатольевна</v>
          </cell>
        </row>
        <row r="902">
          <cell r="AS902" t="str">
            <v>Дедушкина Екатерина Юрьевна</v>
          </cell>
        </row>
        <row r="903">
          <cell r="AS903" t="str">
            <v>Деева Екатерина Викторовна</v>
          </cell>
        </row>
        <row r="904">
          <cell r="AS904" t="str">
            <v>Демаков Александр Владимирович</v>
          </cell>
        </row>
        <row r="905">
          <cell r="AS905" t="str">
            <v>Дементьев Илья Васильевич</v>
          </cell>
        </row>
        <row r="906">
          <cell r="AS906" t="str">
            <v>Дементьева Анастасия Викторовна</v>
          </cell>
        </row>
        <row r="907">
          <cell r="AS907" t="str">
            <v>Дементьева Марина Сергеевна</v>
          </cell>
        </row>
        <row r="908">
          <cell r="AS908" t="str">
            <v>Дементьева Наталья Александровна</v>
          </cell>
        </row>
        <row r="909">
          <cell r="AS909" t="str">
            <v>Деменчук Мария Юрьевна</v>
          </cell>
        </row>
        <row r="910">
          <cell r="AS910" t="str">
            <v>Демидов Александр Юрьевич</v>
          </cell>
        </row>
        <row r="911">
          <cell r="AS911" t="str">
            <v>Демин Антон Александрович</v>
          </cell>
        </row>
        <row r="912">
          <cell r="AS912" t="str">
            <v>Демина Юлия Александровна</v>
          </cell>
        </row>
        <row r="913">
          <cell r="AS913" t="str">
            <v>Денисенко Марианна Сергеевна</v>
          </cell>
        </row>
        <row r="914">
          <cell r="AS914" t="str">
            <v>Денисов Данила Викторович</v>
          </cell>
        </row>
        <row r="915">
          <cell r="AS915" t="str">
            <v>Денисов Денис Геннадьевич</v>
          </cell>
        </row>
        <row r="916">
          <cell r="AS916" t="str">
            <v>Денисов Денис Сергеевич</v>
          </cell>
        </row>
        <row r="917">
          <cell r="AS917" t="str">
            <v>Денисова Мария Петровна</v>
          </cell>
        </row>
        <row r="918">
          <cell r="AS918" t="str">
            <v>Деонисова Елена Анатольевна</v>
          </cell>
        </row>
        <row r="919">
          <cell r="AS919" t="str">
            <v>Дериглазова Елена Валерьевна</v>
          </cell>
        </row>
        <row r="920">
          <cell r="AS920" t="str">
            <v>Деулина Ирина Олеговна</v>
          </cell>
        </row>
        <row r="921">
          <cell r="AS921" t="str">
            <v>Джабиров Рамзан Закриевич</v>
          </cell>
        </row>
        <row r="922">
          <cell r="AS922" t="str">
            <v>Джангалиева Елена Михайловна</v>
          </cell>
        </row>
        <row r="923">
          <cell r="AS923" t="str">
            <v>Джиоев Вадим Славикович</v>
          </cell>
        </row>
        <row r="924">
          <cell r="AS924" t="str">
            <v>Джонс Олеся Ивановна</v>
          </cell>
        </row>
        <row r="925">
          <cell r="AS925" t="str">
            <v>Джурко Марина Валерьевна</v>
          </cell>
        </row>
        <row r="926">
          <cell r="AS926" t="str">
            <v>Дзауров Ваха Абдулкаримович</v>
          </cell>
        </row>
        <row r="927">
          <cell r="AS927" t="str">
            <v>Диденко Артем Сергеевич</v>
          </cell>
        </row>
        <row r="928">
          <cell r="AS928" t="str">
            <v>Диева Анна Анатольевна</v>
          </cell>
        </row>
        <row r="929">
          <cell r="AS929" t="str">
            <v>Дикапольцева Наталья Николаевна</v>
          </cell>
        </row>
        <row r="930">
          <cell r="AS930" t="str">
            <v>Диков Денис Игоревич</v>
          </cell>
        </row>
        <row r="931">
          <cell r="AS931" t="str">
            <v>Димитриев Дмитрий Игоревич</v>
          </cell>
        </row>
        <row r="932">
          <cell r="AS932" t="str">
            <v>Димов Александр Александрович</v>
          </cell>
        </row>
        <row r="933">
          <cell r="AS933" t="str">
            <v>Дмитренко Татьяна Владимировна</v>
          </cell>
        </row>
        <row r="934">
          <cell r="AS934" t="str">
            <v>Дмитриев Дмитрий Александрович</v>
          </cell>
        </row>
        <row r="935">
          <cell r="AS935" t="str">
            <v>Дмитриева Ксения Владимировна</v>
          </cell>
        </row>
        <row r="936">
          <cell r="AS936" t="str">
            <v>Дмитриева Людмила Евгеньевна</v>
          </cell>
        </row>
        <row r="937">
          <cell r="AS937" t="str">
            <v>Дмитриева Олеся Викторовна</v>
          </cell>
        </row>
        <row r="938">
          <cell r="AS938" t="str">
            <v>Дмитриева Эльвира Геннадьевна</v>
          </cell>
        </row>
        <row r="939">
          <cell r="AS939" t="str">
            <v>Добина Елена Александровна</v>
          </cell>
        </row>
        <row r="940">
          <cell r="AS940" t="str">
            <v>Добровицкий Андрей Геннадьевич</v>
          </cell>
        </row>
        <row r="941">
          <cell r="AS941" t="str">
            <v>Добровольский Денис Игоревич</v>
          </cell>
        </row>
        <row r="942">
          <cell r="AS942" t="str">
            <v>Додатко Ольга Анатольевна</v>
          </cell>
        </row>
        <row r="943">
          <cell r="AS943" t="str">
            <v>Додров Антон Сергеевич</v>
          </cell>
        </row>
        <row r="944">
          <cell r="AS944" t="str">
            <v>Докалина Татьяна Викторовна</v>
          </cell>
        </row>
        <row r="945">
          <cell r="AS945" t="str">
            <v>Долгих Василий Геннадьевич</v>
          </cell>
        </row>
        <row r="946">
          <cell r="AS946" t="str">
            <v>Долгова Юлия Ивановна</v>
          </cell>
        </row>
        <row r="947">
          <cell r="AS947" t="str">
            <v>Долматова Екатерина Михайловна</v>
          </cell>
        </row>
        <row r="948">
          <cell r="AS948" t="str">
            <v>Долобан Андрей Петрович</v>
          </cell>
        </row>
        <row r="949">
          <cell r="AS949" t="str">
            <v>Долоханов Давид Владимирович</v>
          </cell>
        </row>
        <row r="950">
          <cell r="AS950" t="str">
            <v>Домбровская Галина Васильевна</v>
          </cell>
        </row>
        <row r="951">
          <cell r="AS951" t="str">
            <v>Домненко Надежда Сергеевна</v>
          </cell>
        </row>
        <row r="952">
          <cell r="AS952" t="str">
            <v>Доржиев Солбон Бальжинимаевич</v>
          </cell>
        </row>
        <row r="953">
          <cell r="AS953" t="str">
            <v>Дорина Елена Алексеевна</v>
          </cell>
        </row>
        <row r="954">
          <cell r="AS954" t="str">
            <v>Доронина Елена Петровна</v>
          </cell>
        </row>
        <row r="955">
          <cell r="AS955" t="str">
            <v>Дорофеева Наталья Михайловна</v>
          </cell>
        </row>
        <row r="956">
          <cell r="AS956" t="str">
            <v>Дорофеева Ольга Вячеславовна</v>
          </cell>
        </row>
        <row r="957">
          <cell r="AS957" t="str">
            <v>Дорощук Иван Алексеевич</v>
          </cell>
        </row>
        <row r="958">
          <cell r="AS958" t="str">
            <v>Доценко Алексей Викторович</v>
          </cell>
        </row>
        <row r="959">
          <cell r="AS959" t="str">
            <v>Доценко Анастасия Андреевна</v>
          </cell>
        </row>
        <row r="960">
          <cell r="AS960" t="str">
            <v>Доценко Ольга Викторовна</v>
          </cell>
        </row>
        <row r="961">
          <cell r="AS961" t="str">
            <v>Доценко Павел Сергеевич</v>
          </cell>
        </row>
        <row r="962">
          <cell r="AS962" t="str">
            <v>Драчевская Юлия Владимировна</v>
          </cell>
        </row>
        <row r="963">
          <cell r="AS963" t="str">
            <v>Дрелин Александр Сергеевич</v>
          </cell>
        </row>
        <row r="964">
          <cell r="AS964" t="str">
            <v>Дремезова Анжелика Александровна</v>
          </cell>
        </row>
        <row r="965">
          <cell r="AS965" t="str">
            <v>Дремина Мария Николаевна</v>
          </cell>
        </row>
        <row r="966">
          <cell r="AS966" t="str">
            <v>Дрибас Анастасия Мергеновна</v>
          </cell>
        </row>
        <row r="967">
          <cell r="AS967" t="str">
            <v>Дробиков Алексей Юрьевич</v>
          </cell>
        </row>
        <row r="968">
          <cell r="AS968" t="str">
            <v>Дровалев Алексей Александрович</v>
          </cell>
        </row>
        <row r="969">
          <cell r="AS969" t="str">
            <v>Дрогайцев Александр Владимирович</v>
          </cell>
        </row>
        <row r="970">
          <cell r="AS970" t="str">
            <v>Дроздева Татьяна Леонидовна</v>
          </cell>
        </row>
        <row r="971">
          <cell r="AS971" t="str">
            <v>Дроздов Егор Константинович</v>
          </cell>
        </row>
        <row r="972">
          <cell r="AS972" t="str">
            <v>Дроздова Екатерина Николаевна</v>
          </cell>
        </row>
        <row r="973">
          <cell r="AS973" t="str">
            <v>Дроздова Юлия Анатольевна</v>
          </cell>
        </row>
        <row r="974">
          <cell r="AS974" t="str">
            <v>Дрокина Екатерина Геннадьевна</v>
          </cell>
        </row>
        <row r="975">
          <cell r="AS975" t="str">
            <v>Дронина Мария Александровна</v>
          </cell>
        </row>
        <row r="976">
          <cell r="AS976" t="str">
            <v>Дронкина Оксана Петровна</v>
          </cell>
        </row>
        <row r="977">
          <cell r="AS977" t="str">
            <v>Дружинин Алексей Викторович</v>
          </cell>
        </row>
        <row r="978">
          <cell r="AS978" t="str">
            <v>Друзь Наталья Викторовна</v>
          </cell>
        </row>
        <row r="979">
          <cell r="AS979" t="str">
            <v>Дубкова Марина Николаевна</v>
          </cell>
        </row>
        <row r="980">
          <cell r="AS980" t="str">
            <v>Дубовицкая Светлана Викторовна</v>
          </cell>
        </row>
        <row r="981">
          <cell r="AS981" t="str">
            <v>Дудина Елена Александровна</v>
          </cell>
        </row>
        <row r="982">
          <cell r="AS982" t="str">
            <v>Дудинов Виталий Викторович</v>
          </cell>
        </row>
        <row r="983">
          <cell r="AS983" t="str">
            <v>Дудко Анна Викторовна</v>
          </cell>
        </row>
        <row r="984">
          <cell r="AS984" t="str">
            <v>Дудко Марина Викторовна</v>
          </cell>
        </row>
        <row r="985">
          <cell r="AS985" t="str">
            <v>Дудчик Марина Юрьевна</v>
          </cell>
        </row>
        <row r="986">
          <cell r="AS986" t="str">
            <v>Дука Светлана Геннадьевна</v>
          </cell>
        </row>
        <row r="987">
          <cell r="AS987" t="str">
            <v>Дулесова Елена Викторовна</v>
          </cell>
        </row>
        <row r="988">
          <cell r="AS988" t="str">
            <v>Думалкин Иван Иванович</v>
          </cell>
        </row>
        <row r="989">
          <cell r="AS989" t="str">
            <v>Думенко Анна Андреевна</v>
          </cell>
        </row>
        <row r="990">
          <cell r="AS990" t="str">
            <v>Дунаев Антон Геннадьевич</v>
          </cell>
        </row>
        <row r="991">
          <cell r="AS991" t="str">
            <v>Дунаева Наталья Игоревна</v>
          </cell>
        </row>
        <row r="992">
          <cell r="AS992" t="str">
            <v>Дунашова Елена Васильевна</v>
          </cell>
        </row>
        <row r="993">
          <cell r="AS993" t="str">
            <v>Дураева Аминат Азрет-Алиевна</v>
          </cell>
        </row>
        <row r="994">
          <cell r="AS994" t="str">
            <v>Дурицкий Роман Александрович</v>
          </cell>
        </row>
        <row r="995">
          <cell r="AS995" t="str">
            <v>Дускаева Роза Рамазановна</v>
          </cell>
        </row>
        <row r="996">
          <cell r="AS996" t="str">
            <v>Душин Андрей Викторович</v>
          </cell>
        </row>
        <row r="997">
          <cell r="AS997" t="str">
            <v>Дылько Ирина Анатольевна</v>
          </cell>
        </row>
        <row r="998">
          <cell r="AS998" t="str">
            <v>Дымбрылов Ринчин Баирович</v>
          </cell>
        </row>
        <row r="999">
          <cell r="AS999" t="str">
            <v>Дьяков Кирилл Анатольевич</v>
          </cell>
        </row>
        <row r="1000">
          <cell r="AS1000" t="str">
            <v>Дьяур Ирина Петровна</v>
          </cell>
        </row>
        <row r="1001">
          <cell r="AS1001" t="str">
            <v>Дьяченко Елена Андреевна</v>
          </cell>
        </row>
        <row r="1002">
          <cell r="AS1002" t="str">
            <v>Дьяченко Кристина Александровна</v>
          </cell>
        </row>
        <row r="1003">
          <cell r="AS1003" t="str">
            <v>Дьячков Максим Сергеевич</v>
          </cell>
        </row>
        <row r="1004">
          <cell r="AS1004" t="str">
            <v>Дьячук Роман Сергеевич</v>
          </cell>
        </row>
        <row r="1005">
          <cell r="AS1005" t="str">
            <v>Дюмина Лилия Николаевна</v>
          </cell>
        </row>
        <row r="1006">
          <cell r="AS1006" t="str">
            <v>Дюмина Светлана Юрьевна</v>
          </cell>
        </row>
        <row r="1007">
          <cell r="AS1007" t="str">
            <v>Дякина Юлия Александровна</v>
          </cell>
        </row>
        <row r="1008">
          <cell r="AS1008" t="str">
            <v>Евгеньева Ирина Анатольевна</v>
          </cell>
        </row>
        <row r="1009">
          <cell r="AS1009" t="str">
            <v>Евдокимов Иван Викторович</v>
          </cell>
        </row>
        <row r="1010">
          <cell r="AS1010" t="str">
            <v>Евдокимов Михаил Сергеевич</v>
          </cell>
        </row>
        <row r="1011">
          <cell r="AS1011" t="str">
            <v>Евдокимов Петр Владимирович</v>
          </cell>
        </row>
        <row r="1012">
          <cell r="AS1012" t="str">
            <v>Евдокимова Екатерина Николаевна</v>
          </cell>
        </row>
        <row r="1013">
          <cell r="AS1013" t="str">
            <v>Евланова Алла Вадимовна</v>
          </cell>
        </row>
        <row r="1014">
          <cell r="AS1014" t="str">
            <v>Евсеева Екатерина Сергеевна</v>
          </cell>
        </row>
        <row r="1015">
          <cell r="AS1015" t="str">
            <v>Евстафенко Павел Леонидович</v>
          </cell>
        </row>
        <row r="1016">
          <cell r="AS1016" t="str">
            <v>Евсюков Илья Сергеевич</v>
          </cell>
        </row>
        <row r="1017">
          <cell r="AS1017" t="str">
            <v>Евсютин Александр Николаевич</v>
          </cell>
        </row>
        <row r="1018">
          <cell r="AS1018" t="str">
            <v>Евтушенко Иванна Сергеевна</v>
          </cell>
        </row>
        <row r="1019">
          <cell r="AS1019" t="str">
            <v>Егизарова Инна Алиевна</v>
          </cell>
        </row>
        <row r="1020">
          <cell r="AS1020" t="str">
            <v>Егординов Георгий Сергеевич</v>
          </cell>
        </row>
        <row r="1021">
          <cell r="AS1021" t="str">
            <v>Егоров Евгений Владимирович</v>
          </cell>
        </row>
        <row r="1022">
          <cell r="AS1022" t="str">
            <v>Егорова Валерия Олеговна</v>
          </cell>
        </row>
        <row r="1023">
          <cell r="AS1023" t="str">
            <v>Егорова Марина Владимировна</v>
          </cell>
        </row>
        <row r="1024">
          <cell r="AS1024" t="str">
            <v>Егорова Наталья Александровна</v>
          </cell>
        </row>
        <row r="1025">
          <cell r="AS1025" t="str">
            <v>Егорова Татьяна Анатольевна</v>
          </cell>
        </row>
        <row r="1026">
          <cell r="AS1026" t="str">
            <v>Ежова Альбина Мидхатовна</v>
          </cell>
        </row>
        <row r="1027">
          <cell r="AS1027" t="str">
            <v>Езденова-Гаунова Юлия Борисовна</v>
          </cell>
        </row>
        <row r="1028">
          <cell r="AS1028" t="str">
            <v>Екатернюк Андрей Петрович</v>
          </cell>
        </row>
        <row r="1029">
          <cell r="AS1029" t="str">
            <v>Елагина Екатерина Николаевна</v>
          </cell>
        </row>
        <row r="1030">
          <cell r="AS1030" t="str">
            <v>Елеева Зарина Магометовна</v>
          </cell>
        </row>
        <row r="1031">
          <cell r="AS1031" t="str">
            <v>Елизаров Дмитрий Игоревич</v>
          </cell>
        </row>
        <row r="1032">
          <cell r="AS1032" t="str">
            <v>Елизарьева Ирина Александровна</v>
          </cell>
        </row>
        <row r="1033">
          <cell r="AS1033" t="str">
            <v>Елизова Анастасия Алексеевна</v>
          </cell>
        </row>
        <row r="1034">
          <cell r="AS1034" t="str">
            <v>Елина Наталья Ивановна</v>
          </cell>
        </row>
        <row r="1035">
          <cell r="AS1035" t="str">
            <v>Елисеева Анна Анатольевна</v>
          </cell>
        </row>
        <row r="1036">
          <cell r="AS1036" t="str">
            <v>Елисеева Лилия Рифовна</v>
          </cell>
        </row>
        <row r="1037">
          <cell r="AS1037" t="str">
            <v>Елисеева Наталья Владимировна</v>
          </cell>
        </row>
        <row r="1038">
          <cell r="AS1038" t="str">
            <v>Елисеева Татьяна Юрьевна</v>
          </cell>
        </row>
        <row r="1039">
          <cell r="AS1039" t="str">
            <v>Елистратов Максим Сергеевич</v>
          </cell>
        </row>
        <row r="1040">
          <cell r="AS1040" t="str">
            <v>Ельников Анатолий Сергеевич</v>
          </cell>
        </row>
        <row r="1041">
          <cell r="AS1041" t="str">
            <v>Ельцова Елена Валерьевна</v>
          </cell>
        </row>
        <row r="1042">
          <cell r="AS1042" t="str">
            <v>Емеличева Ольга Владимировна</v>
          </cell>
        </row>
        <row r="1043">
          <cell r="AS1043" t="str">
            <v>Емельянова Жанна Анатольевна</v>
          </cell>
        </row>
        <row r="1044">
          <cell r="AS1044" t="str">
            <v>Емешев Константин Сергеевич</v>
          </cell>
        </row>
        <row r="1045">
          <cell r="AS1045" t="str">
            <v>Емкужев Эльдар Мухамедович</v>
          </cell>
        </row>
        <row r="1046">
          <cell r="AS1046" t="str">
            <v>Епишева Юлия Олеговна</v>
          </cell>
        </row>
        <row r="1047">
          <cell r="AS1047" t="str">
            <v>Ер менко Ольга Вадимовна</v>
          </cell>
        </row>
        <row r="1048">
          <cell r="AS1048" t="str">
            <v>Ереклинцева Татьяна Викторовна</v>
          </cell>
        </row>
        <row r="1049">
          <cell r="AS1049" t="str">
            <v>Еремеева Надежда Сергеевна</v>
          </cell>
        </row>
        <row r="1050">
          <cell r="AS1050" t="str">
            <v>Еременко Анна Константиновна</v>
          </cell>
        </row>
        <row r="1051">
          <cell r="AS1051" t="str">
            <v>Еремина Анфиса Хамзиновна</v>
          </cell>
        </row>
        <row r="1052">
          <cell r="AS1052" t="str">
            <v>Еремян Элла Врежевна</v>
          </cell>
        </row>
        <row r="1053">
          <cell r="AS1053" t="str">
            <v>Ерес Олеся Александровна</v>
          </cell>
        </row>
        <row r="1054">
          <cell r="AS1054" t="str">
            <v>Ермаков Руслан Владимирович</v>
          </cell>
        </row>
        <row r="1055">
          <cell r="AS1055" t="str">
            <v>Ермаков Эдуард Викторович</v>
          </cell>
        </row>
        <row r="1056">
          <cell r="AS1056" t="str">
            <v>Ермакова Анастасия Михайловна</v>
          </cell>
        </row>
        <row r="1057">
          <cell r="AS1057" t="str">
            <v>Ермакова Татьяна Алексеевна</v>
          </cell>
        </row>
        <row r="1058">
          <cell r="AS1058" t="str">
            <v>Ермилова Катерина Вячеславовна</v>
          </cell>
        </row>
        <row r="1059">
          <cell r="AS1059" t="str">
            <v>Ермилова Юлия Игоревна</v>
          </cell>
        </row>
        <row r="1060">
          <cell r="AS1060" t="str">
            <v>Ермолаев Александр Андреевич</v>
          </cell>
        </row>
        <row r="1061">
          <cell r="AS1061" t="str">
            <v>Ермолаева Диана Илдаровна</v>
          </cell>
        </row>
        <row r="1062">
          <cell r="AS1062" t="str">
            <v>Ермолаева Наталья Николаевна</v>
          </cell>
        </row>
        <row r="1063">
          <cell r="AS1063" t="str">
            <v>Ермоленко Алексей Валерьевич</v>
          </cell>
        </row>
        <row r="1064">
          <cell r="AS1064" t="str">
            <v>Ерофеева Наталья Сергеевна</v>
          </cell>
        </row>
        <row r="1065">
          <cell r="AS1065" t="str">
            <v>Ерошкин Алексей Владимирович</v>
          </cell>
        </row>
        <row r="1066">
          <cell r="AS1066" t="str">
            <v>Ерошкина Виктория Викторовна</v>
          </cell>
        </row>
        <row r="1067">
          <cell r="AS1067" t="str">
            <v>Ерусланова Анастасия Сергеевна</v>
          </cell>
        </row>
        <row r="1068">
          <cell r="AS1068" t="str">
            <v>Ершова Екатерина Александровна</v>
          </cell>
        </row>
        <row r="1069">
          <cell r="AS1069" t="str">
            <v>Есенеева Фаина Тахировна</v>
          </cell>
        </row>
        <row r="1070">
          <cell r="AS1070" t="str">
            <v>Есипов Денис Сергеевич</v>
          </cell>
        </row>
        <row r="1071">
          <cell r="AS1071" t="str">
            <v>Ефентьева Анастасия Владимировна</v>
          </cell>
        </row>
        <row r="1072">
          <cell r="AS1072" t="str">
            <v>Ефимова Елена Игоревна</v>
          </cell>
        </row>
        <row r="1073">
          <cell r="AS1073" t="str">
            <v>Ефимова Ольга Николаевна</v>
          </cell>
        </row>
        <row r="1074">
          <cell r="AS1074" t="str">
            <v>Ефремов Александр Степанович</v>
          </cell>
        </row>
        <row r="1075">
          <cell r="AS1075" t="str">
            <v>Ефремова Галина Сергеевна</v>
          </cell>
        </row>
        <row r="1076">
          <cell r="AS1076" t="str">
            <v>Ефремова Екатерина Николаевна</v>
          </cell>
        </row>
        <row r="1077">
          <cell r="AS1077" t="str">
            <v>Ефремова Ольга Владимировна</v>
          </cell>
        </row>
        <row r="1078">
          <cell r="AS1078" t="str">
            <v>Ефремова Светлана Александровна</v>
          </cell>
        </row>
        <row r="1079">
          <cell r="AS1079" t="str">
            <v>Жакежанова Софья Лаврентьевна</v>
          </cell>
        </row>
        <row r="1080">
          <cell r="AS1080" t="str">
            <v>Жалобин Алексей Евгеньевич</v>
          </cell>
        </row>
        <row r="1081">
          <cell r="AS1081" t="str">
            <v>Жанкова Татьяна Витальевна</v>
          </cell>
        </row>
        <row r="1082">
          <cell r="AS1082" t="str">
            <v>Жарикова Ольга Николаевна</v>
          </cell>
        </row>
        <row r="1083">
          <cell r="AS1083" t="str">
            <v>Жарких Елена Валерьевна</v>
          </cell>
        </row>
        <row r="1084">
          <cell r="AS1084" t="str">
            <v>Жаткина Ирина Леонидовна</v>
          </cell>
        </row>
        <row r="1085">
          <cell r="AS1085" t="str">
            <v>Жданов Александр Александрович</v>
          </cell>
        </row>
        <row r="1086">
          <cell r="AS1086" t="str">
            <v>Жданов Андрей Алексеевич</v>
          </cell>
        </row>
        <row r="1087">
          <cell r="AS1087" t="str">
            <v>Жданова Екатерина Дмитриевна</v>
          </cell>
        </row>
        <row r="1088">
          <cell r="AS1088" t="str">
            <v>Жданова Елена Анатольевна</v>
          </cell>
        </row>
        <row r="1089">
          <cell r="AS1089" t="str">
            <v>Жданова Мария Михайловна</v>
          </cell>
        </row>
        <row r="1090">
          <cell r="AS1090" t="str">
            <v>Жданова Надежда Анатольевна</v>
          </cell>
        </row>
        <row r="1091">
          <cell r="AS1091" t="str">
            <v>Жданова Ольга Владимировна</v>
          </cell>
        </row>
        <row r="1092">
          <cell r="AS1092" t="str">
            <v>Ждырева Юлия Александровна</v>
          </cell>
        </row>
        <row r="1093">
          <cell r="AS1093" t="str">
            <v>Железко Дмитрий Сергеевич</v>
          </cell>
        </row>
        <row r="1094">
          <cell r="AS1094" t="str">
            <v>Желтобрюхова Наталья Николаевна</v>
          </cell>
        </row>
        <row r="1095">
          <cell r="AS1095" t="str">
            <v>Желтышева Людмила Александровна</v>
          </cell>
        </row>
        <row r="1096">
          <cell r="AS1096" t="str">
            <v>Жерновой Артем Геннадьевич</v>
          </cell>
        </row>
        <row r="1097">
          <cell r="AS1097" t="str">
            <v>Живихина Татьяна Александровна</v>
          </cell>
        </row>
        <row r="1098">
          <cell r="AS1098" t="str">
            <v>Жиделев Александр Андреевич</v>
          </cell>
        </row>
        <row r="1099">
          <cell r="AS1099" t="str">
            <v>Жиженкова Татьяна Александровна</v>
          </cell>
        </row>
        <row r="1100">
          <cell r="AS1100" t="str">
            <v>Жилина Елена Александровна</v>
          </cell>
        </row>
        <row r="1101">
          <cell r="AS1101" t="str">
            <v>Жилова Арина Исмаиловна</v>
          </cell>
        </row>
        <row r="1102">
          <cell r="AS1102" t="str">
            <v>Жирнов Виталий Владимирович</v>
          </cell>
        </row>
        <row r="1103">
          <cell r="AS1103" t="str">
            <v>Жирноклеева Елена Николаевна</v>
          </cell>
        </row>
        <row r="1104">
          <cell r="AS1104" t="str">
            <v>Жиряков Никита Сергеевич</v>
          </cell>
        </row>
        <row r="1105">
          <cell r="AS1105" t="str">
            <v>Жихарев Роман Олегович</v>
          </cell>
        </row>
        <row r="1106">
          <cell r="AS1106" t="str">
            <v>Жогличева Елена Александровна</v>
          </cell>
        </row>
        <row r="1107">
          <cell r="AS1107" t="str">
            <v>Жоров Виктор Анатольевич</v>
          </cell>
        </row>
        <row r="1108">
          <cell r="AS1108" t="str">
            <v>Жугдуров Баир Мункобаторович</v>
          </cell>
        </row>
        <row r="1109">
          <cell r="AS1109" t="str">
            <v>Жуков Константин Анатольевич</v>
          </cell>
        </row>
        <row r="1110">
          <cell r="AS1110" t="str">
            <v>Жуков Михаил Алексеевич</v>
          </cell>
        </row>
        <row r="1111">
          <cell r="AS1111" t="str">
            <v>Жукова Екатерина Евгеньевна</v>
          </cell>
        </row>
        <row r="1112">
          <cell r="AS1112" t="str">
            <v>Жукова Ирина Георгиевна</v>
          </cell>
        </row>
        <row r="1113">
          <cell r="AS1113" t="str">
            <v>Жукова Ольга Александровна</v>
          </cell>
        </row>
        <row r="1114">
          <cell r="AS1114" t="str">
            <v>Журавлев Анатолий Иванович</v>
          </cell>
        </row>
        <row r="1115">
          <cell r="AS1115" t="str">
            <v>Журавлев Андрей Николаевич</v>
          </cell>
        </row>
        <row r="1116">
          <cell r="AS1116" t="str">
            <v>Журавлев Дмитрий Рудольфович</v>
          </cell>
        </row>
        <row r="1117">
          <cell r="AS1117" t="str">
            <v>Журавлева Евгения Юрьевна</v>
          </cell>
        </row>
        <row r="1118">
          <cell r="AS1118" t="str">
            <v>Журавлева Ирина Юрьевна</v>
          </cell>
        </row>
        <row r="1119">
          <cell r="AS1119" t="str">
            <v>Жучкова Ольга Владимировна</v>
          </cell>
        </row>
        <row r="1120">
          <cell r="AS1120" t="str">
            <v>Забегалова Екатерина Сергеевна</v>
          </cell>
        </row>
        <row r="1121">
          <cell r="AS1121" t="str">
            <v>Забелин Павел Львович</v>
          </cell>
        </row>
        <row r="1122">
          <cell r="AS1122" t="str">
            <v>Забияка Татьяна Владимировна</v>
          </cell>
        </row>
        <row r="1123">
          <cell r="AS1123" t="str">
            <v>Заботкина Юлия Сергеевна</v>
          </cell>
        </row>
        <row r="1124">
          <cell r="AS1124" t="str">
            <v>Заварзина Елена Андреевна</v>
          </cell>
        </row>
        <row r="1125">
          <cell r="AS1125" t="str">
            <v>Завертайло Владимир Евгеньевич</v>
          </cell>
        </row>
        <row r="1126">
          <cell r="AS1126" t="str">
            <v>Завьялова Юлия Валерьевна</v>
          </cell>
        </row>
        <row r="1127">
          <cell r="AS1127" t="str">
            <v>Заграничнов Максим Александрович</v>
          </cell>
        </row>
        <row r="1128">
          <cell r="AS1128" t="str">
            <v>Загребайло Инесса Анатольевна</v>
          </cell>
        </row>
        <row r="1129">
          <cell r="AS1129" t="str">
            <v>Загрядская Людмила Андреевна</v>
          </cell>
        </row>
        <row r="1130">
          <cell r="AS1130" t="str">
            <v>Задорожная Наталия Михайловна</v>
          </cell>
        </row>
        <row r="1131">
          <cell r="AS1131" t="str">
            <v>Заева Ирина Александровна</v>
          </cell>
        </row>
        <row r="1132">
          <cell r="AS1132" t="str">
            <v>Заикин Вячеслав Валерьевич</v>
          </cell>
        </row>
        <row r="1133">
          <cell r="AS1133" t="str">
            <v>Зайнутдинова Зарина Рустамовна</v>
          </cell>
        </row>
        <row r="1134">
          <cell r="AS1134" t="str">
            <v>Зайцев Андрей Владимирович</v>
          </cell>
        </row>
        <row r="1135">
          <cell r="AS1135" t="str">
            <v>Зайцев Дмитрий Геннадьевич</v>
          </cell>
        </row>
        <row r="1136">
          <cell r="AS1136" t="str">
            <v>Зайцев Игорь Андреевич</v>
          </cell>
        </row>
        <row r="1137">
          <cell r="AS1137" t="str">
            <v>Зайцева Галина Николаевна</v>
          </cell>
        </row>
        <row r="1138">
          <cell r="AS1138" t="str">
            <v>Зайцева Елена Владимировна</v>
          </cell>
        </row>
        <row r="1139">
          <cell r="AS1139" t="str">
            <v>Зайцева Ирина Борисовна</v>
          </cell>
        </row>
        <row r="1140">
          <cell r="AS1140" t="str">
            <v>Зайцева Ирина Владимировна</v>
          </cell>
        </row>
        <row r="1141">
          <cell r="AS1141" t="str">
            <v>Зайцева Оксана Игоревна</v>
          </cell>
        </row>
        <row r="1142">
          <cell r="AS1142" t="str">
            <v>Закалюкина Светлана Сергеевна</v>
          </cell>
        </row>
        <row r="1143">
          <cell r="AS1143" t="str">
            <v>Закирова Альбина Ринатовна</v>
          </cell>
        </row>
        <row r="1144">
          <cell r="AS1144" t="str">
            <v>Залесова Ирина Васильевна</v>
          </cell>
        </row>
        <row r="1145">
          <cell r="AS1145" t="str">
            <v>Залетин Олег Владимирович</v>
          </cell>
        </row>
        <row r="1146">
          <cell r="AS1146" t="str">
            <v>Залога Анастасия Андреевна</v>
          </cell>
        </row>
        <row r="1147">
          <cell r="AS1147" t="str">
            <v>Залялова Алия Рафаилевна</v>
          </cell>
        </row>
        <row r="1148">
          <cell r="AS1148" t="str">
            <v>Замалдинова Светлана Александровна</v>
          </cell>
        </row>
        <row r="1149">
          <cell r="AS1149" t="str">
            <v>Замятин Дмитрий Александрович</v>
          </cell>
        </row>
        <row r="1150">
          <cell r="AS1150" t="str">
            <v>Замятина Евгения Анатольевна</v>
          </cell>
        </row>
        <row r="1151">
          <cell r="AS1151" t="str">
            <v>Замятина Наталья Сергеевна</v>
          </cell>
        </row>
        <row r="1152">
          <cell r="AS1152" t="str">
            <v>Занаева Дарима Ринчиновна</v>
          </cell>
        </row>
        <row r="1153">
          <cell r="AS1153" t="str">
            <v>Запорожец Оксана Владимировна</v>
          </cell>
        </row>
        <row r="1154">
          <cell r="AS1154" t="str">
            <v>Заправа Мария Александровна</v>
          </cell>
        </row>
        <row r="1155">
          <cell r="AS1155" t="str">
            <v>Заприса Наталия Сергеевна</v>
          </cell>
        </row>
        <row r="1156">
          <cell r="AS1156" t="str">
            <v>Зарипов Марсель Салимзанович</v>
          </cell>
        </row>
        <row r="1157">
          <cell r="AS1157" t="str">
            <v>Заскалько Денис Васильевич</v>
          </cell>
        </row>
        <row r="1158">
          <cell r="AS1158" t="str">
            <v>Заславский Максим Александрович</v>
          </cell>
        </row>
        <row r="1159">
          <cell r="AS1159" t="str">
            <v>Затолокина Маргарита Олеговна</v>
          </cell>
        </row>
        <row r="1160">
          <cell r="AS1160" t="str">
            <v>Захаржевская Виктория Сергеевна</v>
          </cell>
        </row>
        <row r="1161">
          <cell r="AS1161" t="str">
            <v>Захаров Александр Валерьевич</v>
          </cell>
        </row>
        <row r="1162">
          <cell r="AS1162" t="str">
            <v>Захаров Вадим Александрович</v>
          </cell>
        </row>
        <row r="1163">
          <cell r="AS1163" t="str">
            <v>Захаров Станислав Юрьевич</v>
          </cell>
        </row>
        <row r="1164">
          <cell r="AS1164" t="str">
            <v>Захарова Алина Иннокентьевна</v>
          </cell>
        </row>
        <row r="1165">
          <cell r="AS1165" t="str">
            <v>Захарова Анастасия Аркадьевна</v>
          </cell>
        </row>
        <row r="1166">
          <cell r="AS1166" t="str">
            <v>Захарова Мария Владимировна</v>
          </cell>
        </row>
        <row r="1167">
          <cell r="AS1167" t="str">
            <v>Захарова Наталия Владимировна</v>
          </cell>
        </row>
        <row r="1168">
          <cell r="AS1168" t="str">
            <v>Захарова Наталья Михайловна</v>
          </cell>
        </row>
        <row r="1169">
          <cell r="AS1169" t="str">
            <v>Захарова Наталья Николаевна</v>
          </cell>
        </row>
        <row r="1170">
          <cell r="AS1170" t="str">
            <v>Захарова Ольга Александровна</v>
          </cell>
        </row>
        <row r="1171">
          <cell r="AS1171" t="str">
            <v>Захарченко Александр Борисович</v>
          </cell>
        </row>
        <row r="1172">
          <cell r="AS1172" t="str">
            <v>Захарченко Виктор Андреевич</v>
          </cell>
        </row>
        <row r="1173">
          <cell r="AS1173" t="str">
            <v>Захарчук Дмитрий Анатольевич</v>
          </cell>
        </row>
        <row r="1174">
          <cell r="AS1174" t="str">
            <v>Захваткин Евгений Владимирович</v>
          </cell>
        </row>
        <row r="1175">
          <cell r="AS1175" t="str">
            <v>Захватов Александр Александрович</v>
          </cell>
        </row>
        <row r="1176">
          <cell r="AS1176" t="str">
            <v>Заяц Елена Олеговна</v>
          </cell>
        </row>
        <row r="1177">
          <cell r="AS1177" t="str">
            <v>Зведенюк Павел Валерьевич</v>
          </cell>
        </row>
        <row r="1178">
          <cell r="AS1178" t="str">
            <v>Звездин Никита Александрович</v>
          </cell>
        </row>
        <row r="1179">
          <cell r="AS1179" t="str">
            <v>Зверькова Маргарита Александровна</v>
          </cell>
        </row>
        <row r="1180">
          <cell r="AS1180" t="str">
            <v>Звягинцева Ирина Владимировна</v>
          </cell>
        </row>
        <row r="1181">
          <cell r="AS1181" t="str">
            <v>Здесева Ирина Валериевна</v>
          </cell>
        </row>
        <row r="1182">
          <cell r="AS1182" t="str">
            <v>Зебницкий Ярослав Викторович</v>
          </cell>
        </row>
        <row r="1183">
          <cell r="AS1183" t="str">
            <v>Зеленова Евгения Павловна</v>
          </cell>
        </row>
        <row r="1184">
          <cell r="AS1184" t="str">
            <v>Зеленова Ольга Викторовна</v>
          </cell>
        </row>
        <row r="1185">
          <cell r="AS1185" t="str">
            <v>Зеленская Ольга Федоровна</v>
          </cell>
        </row>
        <row r="1186">
          <cell r="AS1186" t="str">
            <v>Зеленченкова Виктория Викторовна</v>
          </cell>
        </row>
        <row r="1187">
          <cell r="AS1187" t="str">
            <v>Земилова Ольга Сергеевна</v>
          </cell>
        </row>
        <row r="1188">
          <cell r="AS1188" t="str">
            <v>Землякова Евгения Сергеевна</v>
          </cell>
        </row>
        <row r="1189">
          <cell r="AS1189" t="str">
            <v>Землянуха Марина Александровна</v>
          </cell>
        </row>
        <row r="1190">
          <cell r="AS1190" t="str">
            <v>Земцова Татьяна Анатольевна</v>
          </cell>
        </row>
        <row r="1191">
          <cell r="AS1191" t="str">
            <v>Земченков Дмитрий Александрович</v>
          </cell>
        </row>
        <row r="1192">
          <cell r="AS1192" t="str">
            <v>Зеткина Карина Павловна</v>
          </cell>
        </row>
        <row r="1193">
          <cell r="AS1193" t="str">
            <v>Зинкович Надежда Александровна</v>
          </cell>
        </row>
        <row r="1194">
          <cell r="AS1194" t="str">
            <v>Зиновьева Елена Дмитриевна</v>
          </cell>
        </row>
        <row r="1195">
          <cell r="AS1195" t="str">
            <v>Зиновьева Ольга Юрьевна</v>
          </cell>
        </row>
        <row r="1196">
          <cell r="AS1196" t="str">
            <v>Злотник Кристина Александровна</v>
          </cell>
        </row>
        <row r="1197">
          <cell r="AS1197" t="str">
            <v>Злуникина Анастасия Анатольевна</v>
          </cell>
        </row>
        <row r="1198">
          <cell r="AS1198" t="str">
            <v>Значкова Ольга Григорьевна</v>
          </cell>
        </row>
        <row r="1199">
          <cell r="AS1199" t="str">
            <v>Золотухин Максим Иванович</v>
          </cell>
        </row>
        <row r="1200">
          <cell r="AS1200" t="str">
            <v>Золотухина Евгения Сергеевна</v>
          </cell>
        </row>
        <row r="1201">
          <cell r="AS1201" t="str">
            <v>Золотько Юрий Сергеевич</v>
          </cell>
        </row>
        <row r="1202">
          <cell r="AS1202" t="str">
            <v>Зольнова Валерия Витальевна</v>
          </cell>
        </row>
        <row r="1203">
          <cell r="AS1203" t="str">
            <v>Зубайкина Любовь Петровна</v>
          </cell>
        </row>
        <row r="1204">
          <cell r="AS1204" t="str">
            <v>Зубанов Евгений Сергеевич</v>
          </cell>
        </row>
        <row r="1205">
          <cell r="AS1205" t="str">
            <v>Зубарев Владимир Александрович</v>
          </cell>
        </row>
        <row r="1206">
          <cell r="AS1206" t="str">
            <v>Зубарева Ольга Михайловна</v>
          </cell>
        </row>
        <row r="1207">
          <cell r="AS1207" t="str">
            <v>Зубкова Анна Николаевна</v>
          </cell>
        </row>
        <row r="1208">
          <cell r="AS1208" t="str">
            <v>Зуева Елена Георгиевна</v>
          </cell>
        </row>
        <row r="1209">
          <cell r="AS1209" t="str">
            <v>Зуева Елизавета Андреевна</v>
          </cell>
        </row>
        <row r="1210">
          <cell r="AS1210" t="str">
            <v>Зуева Ольга Станиславовна</v>
          </cell>
        </row>
        <row r="1211">
          <cell r="AS1211" t="str">
            <v>Зуенкова София Николаевна</v>
          </cell>
        </row>
        <row r="1212">
          <cell r="AS1212" t="str">
            <v>Зуйкова Ксения Александровна</v>
          </cell>
        </row>
        <row r="1213">
          <cell r="AS1213" t="str">
            <v>Зургамбаева Асем Кайыковна</v>
          </cell>
        </row>
        <row r="1214">
          <cell r="AS1214" t="str">
            <v>Зыбин Александр Алексеевич</v>
          </cell>
        </row>
        <row r="1215">
          <cell r="AS1215" t="str">
            <v>Зыбина Марина Николаевна</v>
          </cell>
        </row>
        <row r="1216">
          <cell r="AS1216" t="str">
            <v>Зырянов Денис Леонидович</v>
          </cell>
        </row>
        <row r="1217">
          <cell r="AS1217" t="str">
            <v>Зырянов Михаил Евгеньевич</v>
          </cell>
        </row>
        <row r="1218">
          <cell r="AS1218" t="str">
            <v>Зюзина Альбина Вильевна</v>
          </cell>
        </row>
        <row r="1219">
          <cell r="AS1219" t="str">
            <v>Зюлев Роман Александрович</v>
          </cell>
        </row>
        <row r="1220">
          <cell r="AS1220" t="str">
            <v>Ибрагимов Расул Бахмудович</v>
          </cell>
        </row>
        <row r="1221">
          <cell r="AS1221" t="str">
            <v>Ибрагимова Лаура Маариф Кызы</v>
          </cell>
        </row>
        <row r="1222">
          <cell r="AS1222" t="str">
            <v>Иваненко Елена Ивановна</v>
          </cell>
        </row>
        <row r="1223">
          <cell r="AS1223" t="str">
            <v>Иваницкая Анна Владимировна</v>
          </cell>
        </row>
        <row r="1224">
          <cell r="AS1224" t="str">
            <v>Иванкевич Михаил Николаевич</v>
          </cell>
        </row>
        <row r="1225">
          <cell r="AS1225" t="str">
            <v>Иванкова Татьяна Павловна</v>
          </cell>
        </row>
        <row r="1226">
          <cell r="AS1226" t="str">
            <v>Иванников Иван Владимирович</v>
          </cell>
        </row>
        <row r="1227">
          <cell r="AS1227" t="str">
            <v>Иванникова Юлия Валерьевна</v>
          </cell>
        </row>
        <row r="1228">
          <cell r="AS1228" t="str">
            <v>Иванов Александр Аркадьевич</v>
          </cell>
        </row>
        <row r="1229">
          <cell r="AS1229" t="str">
            <v>Иванов Антон Германович</v>
          </cell>
        </row>
        <row r="1230">
          <cell r="AS1230" t="str">
            <v>Иванов Артем Владимирович</v>
          </cell>
        </row>
        <row r="1231">
          <cell r="AS1231" t="str">
            <v>Иванов Василий Игоревич</v>
          </cell>
        </row>
        <row r="1232">
          <cell r="AS1232" t="str">
            <v>Иванов Денис Александрович</v>
          </cell>
        </row>
        <row r="1233">
          <cell r="AS1233" t="str">
            <v>Иванов Николай Александрович</v>
          </cell>
        </row>
        <row r="1234">
          <cell r="AS1234" t="str">
            <v>Иванов Павел Викторович</v>
          </cell>
        </row>
        <row r="1235">
          <cell r="AS1235" t="str">
            <v>Иванов Саян Валерьевич</v>
          </cell>
        </row>
        <row r="1236">
          <cell r="AS1236" t="str">
            <v>Иванова Ал на Сергеевна</v>
          </cell>
        </row>
        <row r="1237">
          <cell r="AS1237" t="str">
            <v>Иванова Анастасия Гивиевна</v>
          </cell>
        </row>
        <row r="1238">
          <cell r="AS1238" t="str">
            <v>Иванова Анна Сергеевна</v>
          </cell>
        </row>
        <row r="1239">
          <cell r="AS1239" t="str">
            <v>Иванова Дарья Михайловна</v>
          </cell>
        </row>
        <row r="1240">
          <cell r="AS1240" t="str">
            <v>Иванова Екатерина Дмитриевна</v>
          </cell>
        </row>
        <row r="1241">
          <cell r="AS1241" t="str">
            <v>Иванова Елена Александровна</v>
          </cell>
        </row>
        <row r="1242">
          <cell r="AS1242" t="str">
            <v>Иванова Ирина Александровна</v>
          </cell>
        </row>
        <row r="1243">
          <cell r="AS1243" t="str">
            <v>Иванова Ирина Павловна</v>
          </cell>
        </row>
        <row r="1244">
          <cell r="AS1244" t="str">
            <v>Иванова Надежда Михайловна</v>
          </cell>
        </row>
        <row r="1245">
          <cell r="AS1245" t="str">
            <v>Иванова Наталия Юрьевна</v>
          </cell>
        </row>
        <row r="1246">
          <cell r="AS1246" t="str">
            <v>Иванова Ольга Николаевна</v>
          </cell>
        </row>
        <row r="1247">
          <cell r="AS1247" t="str">
            <v>Иванова Юлия Леонидовна</v>
          </cell>
        </row>
        <row r="1248">
          <cell r="AS1248" t="str">
            <v>Иванова Ярославна Идрисовна</v>
          </cell>
        </row>
        <row r="1249">
          <cell r="AS1249" t="str">
            <v>Иванцов Александр Александрович</v>
          </cell>
        </row>
        <row r="1250">
          <cell r="AS1250" t="str">
            <v>Иванцов Виталий Леонидович</v>
          </cell>
        </row>
        <row r="1251">
          <cell r="AS1251" t="str">
            <v>Иванченко Лиля Витальевна</v>
          </cell>
        </row>
        <row r="1252">
          <cell r="AS1252" t="str">
            <v>Ивахненко Мария Николаевна</v>
          </cell>
        </row>
        <row r="1253">
          <cell r="AS1253" t="str">
            <v>Ивахненко Олег Михайлович</v>
          </cell>
        </row>
        <row r="1254">
          <cell r="AS1254" t="str">
            <v>Иващенко Евгения Вячеславовна</v>
          </cell>
        </row>
        <row r="1255">
          <cell r="AS1255" t="str">
            <v>Ивершина Елена Викторовна</v>
          </cell>
        </row>
        <row r="1256">
          <cell r="AS1256" t="str">
            <v>Ивкова Светлана Валерьевна</v>
          </cell>
        </row>
        <row r="1257">
          <cell r="AS1257" t="str">
            <v>Ивченко Ирина Александровна</v>
          </cell>
        </row>
        <row r="1258">
          <cell r="AS1258" t="str">
            <v>Игнатенко Ирина Сергеевна</v>
          </cell>
        </row>
        <row r="1259">
          <cell r="AS1259" t="str">
            <v>Игнатова Анна Николаевна</v>
          </cell>
        </row>
        <row r="1260">
          <cell r="AS1260" t="str">
            <v>Игнатьев Глеб Сергеевич</v>
          </cell>
        </row>
        <row r="1261">
          <cell r="AS1261" t="str">
            <v>Игнатьев Максим Николаевич</v>
          </cell>
        </row>
        <row r="1262">
          <cell r="AS1262" t="str">
            <v>Игнатьева Мария Семеновна</v>
          </cell>
        </row>
        <row r="1263">
          <cell r="AS1263" t="str">
            <v>Игольников Данила Владимирович</v>
          </cell>
        </row>
        <row r="1264">
          <cell r="AS1264" t="str">
            <v>Игунова Елена Владимировна</v>
          </cell>
        </row>
        <row r="1265">
          <cell r="AS1265" t="str">
            <v>Идиятова Ирина Сергеевна</v>
          </cell>
        </row>
        <row r="1266">
          <cell r="AS1266" t="str">
            <v>Идрисова Валерия Сергеевна</v>
          </cell>
        </row>
        <row r="1267">
          <cell r="AS1267" t="str">
            <v>Ижбердина Гульнара Зыяевна</v>
          </cell>
        </row>
        <row r="1268">
          <cell r="AS1268" t="str">
            <v>Извекова Елена Викторовна</v>
          </cell>
        </row>
        <row r="1269">
          <cell r="AS1269" t="str">
            <v>Изгагина Екатерина Владиславовна</v>
          </cell>
        </row>
        <row r="1270">
          <cell r="AS1270" t="str">
            <v>Измайлова Екатерина Игоревна</v>
          </cell>
        </row>
        <row r="1271">
          <cell r="AS1271" t="str">
            <v>Изонина Ольга Александровна</v>
          </cell>
        </row>
        <row r="1272">
          <cell r="AS1272" t="str">
            <v>Икзалиева Марьям Хаметовна</v>
          </cell>
        </row>
        <row r="1273">
          <cell r="AS1273" t="str">
            <v>Иконникова Лариса Николаевна</v>
          </cell>
        </row>
        <row r="1274">
          <cell r="AS1274" t="str">
            <v>Ильин Симон Серафимович</v>
          </cell>
        </row>
        <row r="1275">
          <cell r="AS1275" t="str">
            <v>Ильина Анна Геннадьевна</v>
          </cell>
        </row>
        <row r="1276">
          <cell r="AS1276" t="str">
            <v>Ильина Дарья Владимировна</v>
          </cell>
        </row>
        <row r="1277">
          <cell r="AS1277" t="str">
            <v>Ильченко Елена Юрьевна</v>
          </cell>
        </row>
        <row r="1278">
          <cell r="AS1278" t="str">
            <v>Ильясов Ришат Рифкатуллович</v>
          </cell>
        </row>
        <row r="1279">
          <cell r="AS1279" t="str">
            <v>Ильясова Светлана Николаевна</v>
          </cell>
        </row>
        <row r="1280">
          <cell r="AS1280" t="str">
            <v>Иманалиева Бактыгуль Акматбековна</v>
          </cell>
        </row>
        <row r="1281">
          <cell r="AS1281" t="str">
            <v>Иргит Менги Шолбанович</v>
          </cell>
        </row>
        <row r="1282">
          <cell r="AS1282" t="str">
            <v>Исайчева Анна Леонидовна</v>
          </cell>
        </row>
        <row r="1283">
          <cell r="AS1283" t="str">
            <v>Исаков Игорь Дмитриевич</v>
          </cell>
        </row>
        <row r="1284">
          <cell r="AS1284" t="str">
            <v>Исакова Оксана Петровна</v>
          </cell>
        </row>
        <row r="1285">
          <cell r="AS1285" t="str">
            <v>Исакова Юлия Сергеевна</v>
          </cell>
        </row>
        <row r="1286">
          <cell r="AS1286" t="str">
            <v>Исаковский Евгений Владимирович</v>
          </cell>
        </row>
        <row r="1287">
          <cell r="AS1287" t="str">
            <v>Исатаев Дмитрий Викторович</v>
          </cell>
        </row>
        <row r="1288">
          <cell r="AS1288" t="str">
            <v>Искусных Александра Юрьевна</v>
          </cell>
        </row>
        <row r="1289">
          <cell r="AS1289" t="str">
            <v>Исламова Наталия Ивановна</v>
          </cell>
        </row>
        <row r="1290">
          <cell r="AS1290" t="str">
            <v>Исламова Сазида Сафуангалиевна</v>
          </cell>
        </row>
        <row r="1291">
          <cell r="AS1291" t="str">
            <v>Истомин Дмитрий Валерьевич</v>
          </cell>
        </row>
        <row r="1292">
          <cell r="AS1292" t="str">
            <v>Ихсанова Лилия Раифовна</v>
          </cell>
        </row>
        <row r="1293">
          <cell r="AS1293" t="str">
            <v>Ишбулатов Булат Асхатович</v>
          </cell>
        </row>
        <row r="1294">
          <cell r="AS1294" t="str">
            <v>Ишматов Рустам Фаритжонович</v>
          </cell>
        </row>
        <row r="1295">
          <cell r="AS1295" t="str">
            <v>Ишмуратов Азат Илгизович</v>
          </cell>
        </row>
        <row r="1296">
          <cell r="AS1296" t="str">
            <v>Кабаева Анастасия Сергеевна</v>
          </cell>
        </row>
        <row r="1297">
          <cell r="AS1297" t="str">
            <v>Кабанов Сергей Александрович</v>
          </cell>
        </row>
        <row r="1298">
          <cell r="AS1298" t="str">
            <v>Кабаргина Лариса Владимировна</v>
          </cell>
        </row>
        <row r="1299">
          <cell r="AS1299" t="str">
            <v>Кабардов Алимурза Олегович</v>
          </cell>
        </row>
        <row r="1300">
          <cell r="AS1300" t="str">
            <v>Каббасова Жанна Валерьевна</v>
          </cell>
        </row>
        <row r="1301">
          <cell r="AS1301" t="str">
            <v>Кабин Сергей Витальевич</v>
          </cell>
        </row>
        <row r="1302">
          <cell r="AS1302" t="str">
            <v>Кадеркаева Альбина Камилевна</v>
          </cell>
        </row>
        <row r="1303">
          <cell r="AS1303" t="str">
            <v>Казаков Владислав Леонидович</v>
          </cell>
        </row>
        <row r="1304">
          <cell r="AS1304" t="str">
            <v>Казакова Надежда Вячеславовна</v>
          </cell>
        </row>
        <row r="1305">
          <cell r="AS1305" t="str">
            <v>Казакова Эльвира Геннадьевна</v>
          </cell>
        </row>
        <row r="1306">
          <cell r="AS1306" t="str">
            <v>Казаку Максим Игоревич</v>
          </cell>
        </row>
        <row r="1307">
          <cell r="AS1307" t="str">
            <v>Казалетова Оксана Николаевна</v>
          </cell>
        </row>
        <row r="1308">
          <cell r="AS1308" t="str">
            <v>Казанков Максим Александрович</v>
          </cell>
        </row>
        <row r="1309">
          <cell r="AS1309" t="str">
            <v>Казанников Павел Владимирович</v>
          </cell>
        </row>
        <row r="1310">
          <cell r="AS1310" t="str">
            <v>Казанцева Ирина Владимировна</v>
          </cell>
        </row>
        <row r="1311">
          <cell r="AS1311" t="str">
            <v>Казанцева Татьяна Александровна</v>
          </cell>
        </row>
        <row r="1312">
          <cell r="AS1312" t="str">
            <v>Казанцева Юлия Сергеевна</v>
          </cell>
        </row>
        <row r="1313">
          <cell r="AS1313" t="str">
            <v>Казарова Алеся Олеговна</v>
          </cell>
        </row>
        <row r="1314">
          <cell r="AS1314" t="str">
            <v>Казарцева Елена Сергеевна</v>
          </cell>
        </row>
        <row r="1315">
          <cell r="AS1315" t="str">
            <v>Казеков Руслан Вячеславович</v>
          </cell>
        </row>
        <row r="1316">
          <cell r="AS1316" t="str">
            <v>Казимиренок Александр Борисович</v>
          </cell>
        </row>
        <row r="1317">
          <cell r="AS1317" t="str">
            <v>Казимирова Юлия Владимировна</v>
          </cell>
        </row>
        <row r="1318">
          <cell r="AS1318" t="str">
            <v>Кайль Наталья Геннадьевна</v>
          </cell>
        </row>
        <row r="1319">
          <cell r="AS1319" t="str">
            <v>Какаулина Наталья Алексеевна</v>
          </cell>
        </row>
        <row r="1320">
          <cell r="AS1320" t="str">
            <v>Какимова Наиля Шакертовна</v>
          </cell>
        </row>
        <row r="1321">
          <cell r="AS1321" t="str">
            <v>Какурникова Наталья Анатольевна</v>
          </cell>
        </row>
        <row r="1322">
          <cell r="AS1322" t="str">
            <v>Калашников Евгений Сергеевич</v>
          </cell>
        </row>
        <row r="1323">
          <cell r="AS1323" t="str">
            <v>Калашников Максим Владимирович</v>
          </cell>
        </row>
        <row r="1324">
          <cell r="AS1324" t="str">
            <v>Калашникова Ольга Викторовна</v>
          </cell>
        </row>
        <row r="1325">
          <cell r="AS1325" t="str">
            <v>Калимбетова Ольга Олеговна</v>
          </cell>
        </row>
        <row r="1326">
          <cell r="AS1326" t="str">
            <v>Калин Михаил Михайлович</v>
          </cell>
        </row>
        <row r="1327">
          <cell r="AS1327" t="str">
            <v>Калина Наталья Георгиевна</v>
          </cell>
        </row>
        <row r="1328">
          <cell r="AS1328" t="str">
            <v>Калинина Алена Михайловна</v>
          </cell>
        </row>
        <row r="1329">
          <cell r="AS1329" t="str">
            <v>Калинина Валентина Юрьевна</v>
          </cell>
        </row>
        <row r="1330">
          <cell r="AS1330" t="str">
            <v>Калинина Юлия Дмитриевна</v>
          </cell>
        </row>
        <row r="1331">
          <cell r="AS1331" t="str">
            <v>Калиновская Татьяна Вячеславовна</v>
          </cell>
        </row>
        <row r="1332">
          <cell r="AS1332" t="str">
            <v>Калинченко Мария Владимировна</v>
          </cell>
        </row>
        <row r="1333">
          <cell r="AS1333" t="str">
            <v>Калмыкова Александра Олеговна</v>
          </cell>
        </row>
        <row r="1334">
          <cell r="AS1334" t="str">
            <v>Калугина Лилия Васильевна</v>
          </cell>
        </row>
        <row r="1335">
          <cell r="AS1335" t="str">
            <v>Калюжная Виктория Викторовна</v>
          </cell>
        </row>
        <row r="1336">
          <cell r="AS1336" t="str">
            <v>Калялина Мария Дмитриевна</v>
          </cell>
        </row>
        <row r="1337">
          <cell r="AS1337" t="str">
            <v>Камаев Сергей Ленарович</v>
          </cell>
        </row>
        <row r="1338">
          <cell r="AS1338" t="str">
            <v>Камаева Татьяна Алексеевна</v>
          </cell>
        </row>
        <row r="1339">
          <cell r="AS1339" t="str">
            <v>Камардина Лариса Васильевна</v>
          </cell>
        </row>
        <row r="1340">
          <cell r="AS1340" t="str">
            <v>Каменев Никита Сергеевич</v>
          </cell>
        </row>
        <row r="1341">
          <cell r="AS1341" t="str">
            <v>Каменских Ольга Евгеньевна</v>
          </cell>
        </row>
        <row r="1342">
          <cell r="AS1342" t="str">
            <v>Кандалинцева Олеся Александровна</v>
          </cell>
        </row>
        <row r="1343">
          <cell r="AS1343" t="str">
            <v>Капанин Александр Сергеевич</v>
          </cell>
        </row>
        <row r="1344">
          <cell r="AS1344" t="str">
            <v>Каписов Евгений Валентинович</v>
          </cell>
        </row>
        <row r="1345">
          <cell r="AS1345" t="str">
            <v>Каппушев Руслан Лудович</v>
          </cell>
        </row>
        <row r="1346">
          <cell r="AS1346" t="str">
            <v>Капралов Дмитрий Алексеевич</v>
          </cell>
        </row>
        <row r="1347">
          <cell r="AS1347" t="str">
            <v>Карабатова Елена Вячеславовна</v>
          </cell>
        </row>
        <row r="1348">
          <cell r="AS1348" t="str">
            <v>Караваев Федор Игоревич</v>
          </cell>
        </row>
        <row r="1349">
          <cell r="AS1349" t="str">
            <v>Караванов Алексей Андреевич</v>
          </cell>
        </row>
        <row r="1350">
          <cell r="AS1350" t="str">
            <v>Караганова Крестина Сергеевна</v>
          </cell>
        </row>
        <row r="1351">
          <cell r="AS1351" t="str">
            <v>Каракулова Наталья Викторовна</v>
          </cell>
        </row>
        <row r="1352">
          <cell r="AS1352" t="str">
            <v>Карасюк Ирина Александровна</v>
          </cell>
        </row>
        <row r="1353">
          <cell r="AS1353" t="str">
            <v>Караулов Борис Константинович</v>
          </cell>
        </row>
        <row r="1354">
          <cell r="AS1354" t="str">
            <v>Карбанович Илона Сергеевна</v>
          </cell>
        </row>
        <row r="1355">
          <cell r="AS1355" t="str">
            <v>Каргаева Елена Викторовна</v>
          </cell>
        </row>
        <row r="1356">
          <cell r="AS1356" t="str">
            <v>Каргина Анна Сергеевна</v>
          </cell>
        </row>
        <row r="1357">
          <cell r="AS1357" t="str">
            <v>Карданова Алина Амировна</v>
          </cell>
        </row>
        <row r="1358">
          <cell r="AS1358" t="str">
            <v>Карева Валентина Александровна</v>
          </cell>
        </row>
        <row r="1359">
          <cell r="AS1359" t="str">
            <v>Карижская Марина Сергеевна</v>
          </cell>
        </row>
        <row r="1360">
          <cell r="AS1360" t="str">
            <v>Карликова Елена Александровна</v>
          </cell>
        </row>
        <row r="1361">
          <cell r="AS1361" t="str">
            <v>Карманова Мария Александровна</v>
          </cell>
        </row>
        <row r="1362">
          <cell r="AS1362" t="str">
            <v>Карновская Татьяна Ивановна</v>
          </cell>
        </row>
        <row r="1363">
          <cell r="AS1363" t="str">
            <v>Карпеева Ольга Романовна</v>
          </cell>
        </row>
        <row r="1364">
          <cell r="AS1364" t="str">
            <v>Карпенко Анна Петровна</v>
          </cell>
        </row>
        <row r="1365">
          <cell r="AS1365" t="str">
            <v>Карпенко Марина Викторовна</v>
          </cell>
        </row>
        <row r="1366">
          <cell r="AS1366" t="str">
            <v>Карпенская Анастасия Викторовна</v>
          </cell>
        </row>
        <row r="1367">
          <cell r="AS1367" t="str">
            <v>Карпов Игорь Борисович</v>
          </cell>
        </row>
        <row r="1368">
          <cell r="AS1368" t="str">
            <v>Карпова Алена Ильинична</v>
          </cell>
        </row>
        <row r="1369">
          <cell r="AS1369" t="str">
            <v>Карпова Мария Сергеевна</v>
          </cell>
        </row>
        <row r="1370">
          <cell r="AS1370" t="str">
            <v>Карпова Ольга Викторовна</v>
          </cell>
        </row>
        <row r="1371">
          <cell r="AS1371" t="str">
            <v>Карпухина Кристина Игоревна</v>
          </cell>
        </row>
        <row r="1372">
          <cell r="AS1372" t="str">
            <v>Карпухина Юлия Сергеевна</v>
          </cell>
        </row>
        <row r="1373">
          <cell r="AS1373" t="str">
            <v>Картапольцева Наталья Николаевна</v>
          </cell>
        </row>
        <row r="1374">
          <cell r="AS1374" t="str">
            <v>Карташева Юлия Анатольевна</v>
          </cell>
        </row>
        <row r="1375">
          <cell r="AS1375" t="str">
            <v>Карташова Екатерина Алексеевна</v>
          </cell>
        </row>
        <row r="1376">
          <cell r="AS1376" t="str">
            <v>Карташова Светлана Николаевна</v>
          </cell>
        </row>
        <row r="1377">
          <cell r="AS1377" t="str">
            <v>Картухин Анатолий Валерьевич</v>
          </cell>
        </row>
        <row r="1378">
          <cell r="AS1378" t="str">
            <v>Карымова Люция Анваровна</v>
          </cell>
        </row>
        <row r="1379">
          <cell r="AS1379" t="str">
            <v>Карюканова Оксана Николаевна</v>
          </cell>
        </row>
        <row r="1380">
          <cell r="AS1380" t="str">
            <v>Касеев Евгений Федорович</v>
          </cell>
        </row>
        <row r="1381">
          <cell r="AS1381" t="str">
            <v>Касимов Руслан Николаевич</v>
          </cell>
        </row>
        <row r="1382">
          <cell r="AS1382" t="str">
            <v>Касимова Лиана Ириковна</v>
          </cell>
        </row>
        <row r="1383">
          <cell r="AS1383" t="str">
            <v>Каспарьян Каринэ Георгиевна</v>
          </cell>
        </row>
        <row r="1384">
          <cell r="AS1384" t="str">
            <v>Катаев Александр Федорович</v>
          </cell>
        </row>
        <row r="1385">
          <cell r="AS1385" t="str">
            <v>Катаева Вероника Сергеевна</v>
          </cell>
        </row>
        <row r="1386">
          <cell r="AS1386" t="str">
            <v>Катасонов Кирилл Александрович</v>
          </cell>
        </row>
        <row r="1387">
          <cell r="AS1387" t="str">
            <v>Катасонова Кристина Сергеевна</v>
          </cell>
        </row>
        <row r="1388">
          <cell r="AS1388" t="str">
            <v>Катело Николай Валерьевич</v>
          </cell>
        </row>
        <row r="1389">
          <cell r="AS1389" t="str">
            <v>Каткова Эльмира Рустемовна</v>
          </cell>
        </row>
        <row r="1390">
          <cell r="AS1390" t="str">
            <v>Катугина Елена Юрьевна</v>
          </cell>
        </row>
        <row r="1391">
          <cell r="AS1391" t="str">
            <v>Катышев Игорь Владимирович</v>
          </cell>
        </row>
        <row r="1392">
          <cell r="AS1392" t="str">
            <v>Катышевский Юрий Александрович</v>
          </cell>
        </row>
        <row r="1393">
          <cell r="AS1393" t="str">
            <v>Каунова Ирина Анатольевна</v>
          </cell>
        </row>
        <row r="1394">
          <cell r="AS1394" t="str">
            <v>Каурцева Екатерина Витальевна</v>
          </cell>
        </row>
        <row r="1395">
          <cell r="AS1395" t="str">
            <v>Каханов Алексей Сергеевич</v>
          </cell>
        </row>
        <row r="1396">
          <cell r="AS1396" t="str">
            <v>Качан Павел Анатольевич</v>
          </cell>
        </row>
        <row r="1397">
          <cell r="AS1397" t="str">
            <v>Кашапова Орнэлла Рубеновна</v>
          </cell>
        </row>
        <row r="1398">
          <cell r="AS1398" t="str">
            <v>Каширина Ирина Александровна</v>
          </cell>
        </row>
        <row r="1399">
          <cell r="AS1399" t="str">
            <v>Кашицина Людмила Михайловна</v>
          </cell>
        </row>
        <row r="1400">
          <cell r="AS1400" t="str">
            <v>Каштанова Виктория Юрьевна</v>
          </cell>
        </row>
        <row r="1401">
          <cell r="AS1401" t="str">
            <v>Кашурина Марина Олеговна</v>
          </cell>
        </row>
        <row r="1402">
          <cell r="AS1402" t="str">
            <v>Кашутина Александра Владимировна</v>
          </cell>
        </row>
        <row r="1403">
          <cell r="AS1403" t="str">
            <v>Каща Павел Александрович</v>
          </cell>
        </row>
        <row r="1404">
          <cell r="AS1404" t="str">
            <v>Каюков Захар Владимирович</v>
          </cell>
        </row>
        <row r="1405">
          <cell r="AS1405" t="str">
            <v>Каяткина Олеся Яковлевна</v>
          </cell>
        </row>
        <row r="1406">
          <cell r="AS1406" t="str">
            <v>Квач Евгений Николаевич</v>
          </cell>
        </row>
        <row r="1407">
          <cell r="AS1407" t="str">
            <v>Кезиков Михаил Николаевич</v>
          </cell>
        </row>
        <row r="1408">
          <cell r="AS1408" t="str">
            <v>Кейних Наталия Андреевна</v>
          </cell>
        </row>
        <row r="1409">
          <cell r="AS1409" t="str">
            <v>Кембель Валерий Валерьевич</v>
          </cell>
        </row>
        <row r="1410">
          <cell r="AS1410" t="str">
            <v>Керимов Ничад Шахинович</v>
          </cell>
        </row>
        <row r="1411">
          <cell r="AS1411" t="str">
            <v>Кермедчиев Петър Тенчев</v>
          </cell>
        </row>
        <row r="1412">
          <cell r="AS1412" t="str">
            <v>Кидрясова Лариса Валерьевна</v>
          </cell>
        </row>
        <row r="1413">
          <cell r="AS1413" t="str">
            <v>Кижапкин Юрий Николаевич</v>
          </cell>
        </row>
        <row r="1414">
          <cell r="AS1414" t="str">
            <v>Кизилов Евгений Леонидович</v>
          </cell>
        </row>
        <row r="1415">
          <cell r="AS1415" t="str">
            <v>Кизилова Ирина Валерьевна</v>
          </cell>
        </row>
        <row r="1416">
          <cell r="AS1416" t="str">
            <v>Киконков Дмитрий Николаевич</v>
          </cell>
        </row>
        <row r="1417">
          <cell r="AS1417" t="str">
            <v>Киконкова Юлия Михайловна</v>
          </cell>
        </row>
        <row r="1418">
          <cell r="AS1418" t="str">
            <v>Ким Артур Львович</v>
          </cell>
        </row>
        <row r="1419">
          <cell r="AS1419" t="str">
            <v>Ким Евгения Мансиковна</v>
          </cell>
        </row>
        <row r="1420">
          <cell r="AS1420" t="str">
            <v>Ким Елена Александровна</v>
          </cell>
        </row>
        <row r="1421">
          <cell r="AS1421" t="str">
            <v>Киналевская Ирина Борисовна</v>
          </cell>
        </row>
        <row r="1422">
          <cell r="AS1422" t="str">
            <v>Кинжагулова Валентина Сергеевна</v>
          </cell>
        </row>
        <row r="1423">
          <cell r="AS1423" t="str">
            <v>Киприянова Ольга Владимировна</v>
          </cell>
        </row>
        <row r="1424">
          <cell r="AS1424" t="str">
            <v>Кипрова Ольга Федоровна</v>
          </cell>
        </row>
        <row r="1425">
          <cell r="AS1425" t="str">
            <v>Киреева Екатерина Сергеевна</v>
          </cell>
        </row>
        <row r="1426">
          <cell r="AS1426" t="str">
            <v>Кирий Анна Васильевна</v>
          </cell>
        </row>
        <row r="1427">
          <cell r="AS1427" t="str">
            <v>Кириковская Оксана Васильевна</v>
          </cell>
        </row>
        <row r="1428">
          <cell r="AS1428" t="str">
            <v>Кирилина Елена Владимировна</v>
          </cell>
        </row>
        <row r="1429">
          <cell r="AS1429" t="str">
            <v>Кириллова Ирина Владимировна</v>
          </cell>
        </row>
        <row r="1430">
          <cell r="AS1430" t="str">
            <v>Кириллова Оксана Леонидовна</v>
          </cell>
        </row>
        <row r="1431">
          <cell r="AS1431" t="str">
            <v>Кириллова Татьяна Валерьевна</v>
          </cell>
        </row>
        <row r="1432">
          <cell r="AS1432" t="str">
            <v>Кирин Эдуард Ричардович</v>
          </cell>
        </row>
        <row r="1433">
          <cell r="AS1433" t="str">
            <v>Кириченко Наталья Витальевна</v>
          </cell>
        </row>
        <row r="1434">
          <cell r="AS1434" t="str">
            <v>Кирочкина Алена Владимировна</v>
          </cell>
        </row>
        <row r="1435">
          <cell r="AS1435" t="str">
            <v>Кирпаль Сергей Владимирович</v>
          </cell>
        </row>
        <row r="1436">
          <cell r="AS1436" t="str">
            <v>Кирсанова Анастасия Евгеньевна</v>
          </cell>
        </row>
        <row r="1437">
          <cell r="AS1437" t="str">
            <v>Кирцхая Кока Зауриевич</v>
          </cell>
        </row>
        <row r="1438">
          <cell r="AS1438" t="str">
            <v>Кирюшкина Динара Адхамовна</v>
          </cell>
        </row>
        <row r="1439">
          <cell r="AS1439" t="str">
            <v>Кирюшкина Светлана Валерьевна</v>
          </cell>
        </row>
        <row r="1440">
          <cell r="AS1440" t="str">
            <v>Кирячек Наталья Николаевна</v>
          </cell>
        </row>
        <row r="1441">
          <cell r="AS1441" t="str">
            <v>Кисанова Елена Витальевна</v>
          </cell>
        </row>
        <row r="1442">
          <cell r="AS1442" t="str">
            <v>Киселев Александр Викторович</v>
          </cell>
        </row>
        <row r="1443">
          <cell r="AS1443" t="str">
            <v>Киселев Андрей Владимирович</v>
          </cell>
        </row>
        <row r="1444">
          <cell r="AS1444" t="str">
            <v>Киселева Ирина Алексеевна</v>
          </cell>
        </row>
        <row r="1445">
          <cell r="AS1445" t="str">
            <v>Киселева Ирина Михайловна</v>
          </cell>
        </row>
        <row r="1446">
          <cell r="AS1446" t="str">
            <v>Киселева Ирина Николаевна</v>
          </cell>
        </row>
        <row r="1447">
          <cell r="AS1447" t="str">
            <v>Киселева Людмила Михайловна</v>
          </cell>
        </row>
        <row r="1448">
          <cell r="AS1448" t="str">
            <v>Кислицына Инга Игоревна</v>
          </cell>
        </row>
        <row r="1449">
          <cell r="AS1449" t="str">
            <v>Кислюк Данила Юрьевич</v>
          </cell>
        </row>
        <row r="1450">
          <cell r="AS1450" t="str">
            <v>Китаева Ольга Александровна</v>
          </cell>
        </row>
        <row r="1451">
          <cell r="AS1451" t="str">
            <v>Кичина Ирина Станиславовна</v>
          </cell>
        </row>
        <row r="1452">
          <cell r="AS1452" t="str">
            <v>Кияненко Юлия Павловна</v>
          </cell>
        </row>
        <row r="1453">
          <cell r="AS1453" t="str">
            <v>Клейменова Ксения Олеговна</v>
          </cell>
        </row>
        <row r="1454">
          <cell r="AS1454" t="str">
            <v>Клементьева Светлана Николаевна</v>
          </cell>
        </row>
        <row r="1455">
          <cell r="AS1455" t="str">
            <v>Клемм Евгений Олегович</v>
          </cell>
        </row>
        <row r="1456">
          <cell r="AS1456" t="str">
            <v>Клепцова Юлия Александровна</v>
          </cell>
        </row>
        <row r="1457">
          <cell r="AS1457" t="str">
            <v>Клещенко Анна Дмитриевна</v>
          </cell>
        </row>
        <row r="1458">
          <cell r="AS1458" t="str">
            <v>Клименко Владислав Алексеевич</v>
          </cell>
        </row>
        <row r="1459">
          <cell r="AS1459" t="str">
            <v>Климентьева Светлана Геннадьевна</v>
          </cell>
        </row>
        <row r="1460">
          <cell r="AS1460" t="str">
            <v>Климова Елена Вячеславовна</v>
          </cell>
        </row>
        <row r="1461">
          <cell r="AS1461" t="str">
            <v>Климова Ольга Алексеевна</v>
          </cell>
        </row>
        <row r="1462">
          <cell r="AS1462" t="str">
            <v>Климутко Ксения Александровна</v>
          </cell>
        </row>
        <row r="1463">
          <cell r="AS1463" t="str">
            <v>Клиндухова Галина Сергеевна</v>
          </cell>
        </row>
        <row r="1464">
          <cell r="AS1464" t="str">
            <v>Клишко Виктория Сергеевна</v>
          </cell>
        </row>
        <row r="1465">
          <cell r="AS1465" t="str">
            <v>Клопова Валерия Сергеевна</v>
          </cell>
        </row>
        <row r="1466">
          <cell r="AS1466" t="str">
            <v>Клоченко Сергей Юрьевич</v>
          </cell>
        </row>
        <row r="1467">
          <cell r="AS1467" t="str">
            <v>Клюева Елена Владимировна</v>
          </cell>
        </row>
        <row r="1468">
          <cell r="AS1468" t="str">
            <v>Клюквин Дмитрий Сергеевич</v>
          </cell>
        </row>
        <row r="1469">
          <cell r="AS1469" t="str">
            <v>Ключерова Гульнара Рифовна</v>
          </cell>
        </row>
        <row r="1470">
          <cell r="AS1470" t="str">
            <v>Книжова Ирина Николаевна</v>
          </cell>
        </row>
        <row r="1471">
          <cell r="AS1471" t="str">
            <v>Кныш Максим Александрович</v>
          </cell>
        </row>
        <row r="1472">
          <cell r="AS1472" t="str">
            <v>Кныш Надежда Викторовна</v>
          </cell>
        </row>
        <row r="1473">
          <cell r="AS1473" t="str">
            <v>Князева Марина Николаевна</v>
          </cell>
        </row>
        <row r="1474">
          <cell r="AS1474" t="str">
            <v>Князева Светлана Александровна</v>
          </cell>
        </row>
        <row r="1475">
          <cell r="AS1475" t="str">
            <v>Кобелев Максим Владимирович</v>
          </cell>
        </row>
        <row r="1476">
          <cell r="AS1476" t="str">
            <v>Коблева Надежда Анзауровна</v>
          </cell>
        </row>
        <row r="1477">
          <cell r="AS1477" t="str">
            <v>Кобылина Екатерина Васильевна</v>
          </cell>
        </row>
        <row r="1478">
          <cell r="AS1478" t="str">
            <v>Ковалев Николай Сергеевич</v>
          </cell>
        </row>
        <row r="1479">
          <cell r="AS1479" t="str">
            <v>Ковалев Сергей Владимирович</v>
          </cell>
        </row>
        <row r="1480">
          <cell r="AS1480" t="str">
            <v>Ковалева Наталия Анатольевна</v>
          </cell>
        </row>
        <row r="1481">
          <cell r="AS1481" t="str">
            <v>Ковалева Ольга Сергеевна</v>
          </cell>
        </row>
        <row r="1482">
          <cell r="AS1482" t="str">
            <v>Коваленко Анастасия Алексеевна</v>
          </cell>
        </row>
        <row r="1483">
          <cell r="AS1483" t="str">
            <v>Коваленко Арина Александровна</v>
          </cell>
        </row>
        <row r="1484">
          <cell r="AS1484" t="str">
            <v>Коваленко Давид Павлович</v>
          </cell>
        </row>
        <row r="1485">
          <cell r="AS1485" t="str">
            <v>Коваленко Ольга Алексеевна</v>
          </cell>
        </row>
        <row r="1486">
          <cell r="AS1486" t="str">
            <v>Ковальковский Игорь Владимирович</v>
          </cell>
        </row>
        <row r="1487">
          <cell r="AS1487" t="str">
            <v>Ковальчук Андрей Владимирович</v>
          </cell>
        </row>
        <row r="1488">
          <cell r="AS1488" t="str">
            <v>Коврижных Илья Андреевич</v>
          </cell>
        </row>
        <row r="1489">
          <cell r="AS1489" t="str">
            <v>Ковшарева Екатерина Александровна</v>
          </cell>
        </row>
        <row r="1490">
          <cell r="AS1490" t="str">
            <v>Кожакин Иван Алексеевич</v>
          </cell>
        </row>
        <row r="1491">
          <cell r="AS1491" t="str">
            <v>Кожевников Евгений Игоревич</v>
          </cell>
        </row>
        <row r="1492">
          <cell r="AS1492" t="str">
            <v>Кожин Алексей Викторович</v>
          </cell>
        </row>
        <row r="1493">
          <cell r="AS1493" t="str">
            <v>Кожин Станислав Андреевич</v>
          </cell>
        </row>
        <row r="1494">
          <cell r="AS1494" t="str">
            <v>Кожура Роман Сергеевич</v>
          </cell>
        </row>
        <row r="1495">
          <cell r="AS1495" t="str">
            <v>Кожуховский Юлий Михайлович</v>
          </cell>
        </row>
        <row r="1496">
          <cell r="AS1496" t="str">
            <v>Козадаева Ирина Евгеньевна</v>
          </cell>
        </row>
        <row r="1497">
          <cell r="AS1497" t="str">
            <v>Козаченко Иван Сергеевич</v>
          </cell>
        </row>
        <row r="1498">
          <cell r="AS1498" t="str">
            <v>Козлов Александр Александрович</v>
          </cell>
        </row>
        <row r="1499">
          <cell r="AS1499" t="str">
            <v>Козлова Анастасия Викторовна</v>
          </cell>
        </row>
        <row r="1500">
          <cell r="AS1500" t="str">
            <v>Козлова Екатерина Юрьевна</v>
          </cell>
        </row>
        <row r="1501">
          <cell r="AS1501" t="str">
            <v>Козлова Ирина Александровна</v>
          </cell>
        </row>
        <row r="1502">
          <cell r="AS1502" t="str">
            <v>Козлова Ирина Сергеевна</v>
          </cell>
        </row>
        <row r="1503">
          <cell r="AS1503" t="str">
            <v>Козлова Марина Григорьевна</v>
          </cell>
        </row>
        <row r="1504">
          <cell r="AS1504" t="str">
            <v>Козлова Ольга Владимировна</v>
          </cell>
        </row>
        <row r="1505">
          <cell r="AS1505" t="str">
            <v>Козлова Татьяна Владимировна</v>
          </cell>
        </row>
        <row r="1506">
          <cell r="AS1506" t="str">
            <v>Козловский Сергей Александрович</v>
          </cell>
        </row>
        <row r="1507">
          <cell r="AS1507" t="str">
            <v>Кознов Игорь Александрович</v>
          </cell>
        </row>
        <row r="1508">
          <cell r="AS1508" t="str">
            <v>Козыренко Михаил Юрьевич</v>
          </cell>
        </row>
        <row r="1509">
          <cell r="AS1509" t="str">
            <v>Козыро Юлия Николаевна</v>
          </cell>
        </row>
        <row r="1510">
          <cell r="AS1510" t="str">
            <v>кокина Юлия Олеговна</v>
          </cell>
        </row>
        <row r="1511">
          <cell r="AS1511" t="str">
            <v>Кокова Фатимат Хасанбиевна</v>
          </cell>
        </row>
        <row r="1512">
          <cell r="AS1512" t="str">
            <v>Коковина Вероника Евгеньевна</v>
          </cell>
        </row>
        <row r="1513">
          <cell r="AS1513" t="str">
            <v>Кокорин Денис Дмитриевич</v>
          </cell>
        </row>
        <row r="1514">
          <cell r="AS1514" t="str">
            <v>Кокпоев Виталий Сергеевич</v>
          </cell>
        </row>
        <row r="1515">
          <cell r="AS1515" t="str">
            <v>Колбина Оксана Сергеевна</v>
          </cell>
        </row>
        <row r="1516">
          <cell r="AS1516" t="str">
            <v>Колбич Кристина Юрьевна</v>
          </cell>
        </row>
        <row r="1517">
          <cell r="AS1517" t="str">
            <v>Колеватова Елена Викторовна</v>
          </cell>
        </row>
        <row r="1518">
          <cell r="AS1518" t="str">
            <v>Колеса Мария Алексеевна</v>
          </cell>
        </row>
        <row r="1519">
          <cell r="AS1519" t="str">
            <v>Колесникова Людмила Николаевна</v>
          </cell>
        </row>
        <row r="1520">
          <cell r="AS1520" t="str">
            <v>Колесникова Марина Васильевна</v>
          </cell>
        </row>
        <row r="1521">
          <cell r="AS1521" t="str">
            <v>Колин Андрей Николаевич</v>
          </cell>
        </row>
        <row r="1522">
          <cell r="AS1522" t="str">
            <v>Колмыкова Екатерина Сергеевна</v>
          </cell>
        </row>
        <row r="1523">
          <cell r="AS1523" t="str">
            <v>Колмыкова Любовь Владимировна</v>
          </cell>
        </row>
        <row r="1524">
          <cell r="AS1524" t="str">
            <v>Колодезная Ольга Николаевна</v>
          </cell>
        </row>
        <row r="1525">
          <cell r="AS1525" t="str">
            <v>Колодин Алексей Сергеевич</v>
          </cell>
        </row>
        <row r="1526">
          <cell r="AS1526" t="str">
            <v>Коломенский Александр Викторович</v>
          </cell>
        </row>
        <row r="1527">
          <cell r="AS1527" t="str">
            <v>Колосов Алексей Александрович</v>
          </cell>
        </row>
        <row r="1528">
          <cell r="AS1528" t="str">
            <v>Колтун Екатерина Викторовна</v>
          </cell>
        </row>
        <row r="1529">
          <cell r="AS1529" t="str">
            <v>Кольдяева Евгения Александровна</v>
          </cell>
        </row>
        <row r="1530">
          <cell r="AS1530" t="str">
            <v>Колябина Татьяна Витальевна</v>
          </cell>
        </row>
        <row r="1531">
          <cell r="AS1531" t="str">
            <v>Комарницкая Римма Ринатовна</v>
          </cell>
        </row>
        <row r="1532">
          <cell r="AS1532" t="str">
            <v>Комаров Денис Александрович</v>
          </cell>
        </row>
        <row r="1533">
          <cell r="AS1533" t="str">
            <v>Комаров Денис Юрьевич</v>
          </cell>
        </row>
        <row r="1534">
          <cell r="AS1534" t="str">
            <v>Комаров Станислав Юрьевич</v>
          </cell>
        </row>
        <row r="1535">
          <cell r="AS1535" t="str">
            <v>Комарова Наталья Павловна</v>
          </cell>
        </row>
        <row r="1536">
          <cell r="AS1536" t="str">
            <v>Комиссаров Альберт Анатольевич</v>
          </cell>
        </row>
        <row r="1537">
          <cell r="AS1537" t="str">
            <v>Комиссарова Наталья Александровна</v>
          </cell>
        </row>
        <row r="1538">
          <cell r="AS1538" t="str">
            <v>Комлев Антон Павлович</v>
          </cell>
        </row>
        <row r="1539">
          <cell r="AS1539" t="str">
            <v>Комович Дмитрий Александрович</v>
          </cell>
        </row>
        <row r="1540">
          <cell r="AS1540" t="str">
            <v>Компаниец Екатерина Александровна</v>
          </cell>
        </row>
        <row r="1541">
          <cell r="AS1541" t="str">
            <v>Комшаков Вячеслав Сергеевич</v>
          </cell>
        </row>
        <row r="1542">
          <cell r="AS1542" t="str">
            <v>Конарева Марина Александровна</v>
          </cell>
        </row>
        <row r="1543">
          <cell r="AS1543" t="str">
            <v>Конарева Наталья Александровна</v>
          </cell>
        </row>
        <row r="1544">
          <cell r="AS1544" t="str">
            <v>Кондратенко Евгения Тимуровна</v>
          </cell>
        </row>
        <row r="1545">
          <cell r="AS1545" t="str">
            <v>Кондратенко Елена Викторовна</v>
          </cell>
        </row>
        <row r="1546">
          <cell r="AS1546" t="str">
            <v>Кондратова Анна Николаевна</v>
          </cell>
        </row>
        <row r="1547">
          <cell r="AS1547" t="str">
            <v>Кондратьев Павел Павлович</v>
          </cell>
        </row>
        <row r="1548">
          <cell r="AS1548" t="str">
            <v>Кондрашин Василий Васильевич</v>
          </cell>
        </row>
        <row r="1549">
          <cell r="AS1549" t="str">
            <v>Кондрашина Инга Игоревна</v>
          </cell>
        </row>
        <row r="1550">
          <cell r="AS1550" t="str">
            <v>Конева Елена Юрьевна</v>
          </cell>
        </row>
        <row r="1551">
          <cell r="AS1551" t="str">
            <v>Коник Александр Николаевич</v>
          </cell>
        </row>
        <row r="1552">
          <cell r="AS1552" t="str">
            <v>Конищев Александр Васильевич</v>
          </cell>
        </row>
        <row r="1553">
          <cell r="AS1553" t="str">
            <v>Конобас Людмила Игоревна</v>
          </cell>
        </row>
        <row r="1554">
          <cell r="AS1554" t="str">
            <v>Коновалова Марина Николаевна</v>
          </cell>
        </row>
        <row r="1555">
          <cell r="AS1555" t="str">
            <v>Коновалова Оксана Андреевна</v>
          </cell>
        </row>
        <row r="1556">
          <cell r="AS1556" t="str">
            <v>Коновалова Ольга Сергеевна</v>
          </cell>
        </row>
        <row r="1557">
          <cell r="AS1557" t="str">
            <v>Коновалова Юлия Александровна</v>
          </cell>
        </row>
        <row r="1558">
          <cell r="AS1558" t="str">
            <v>Коноводова Елена Владимировна</v>
          </cell>
        </row>
        <row r="1559">
          <cell r="AS1559" t="str">
            <v>Коногон Юлия Андреевна</v>
          </cell>
        </row>
        <row r="1560">
          <cell r="AS1560" t="str">
            <v>Кононенко Виталий Александрович</v>
          </cell>
        </row>
        <row r="1561">
          <cell r="AS1561" t="str">
            <v>Кононенко Роман Сергеевич</v>
          </cell>
        </row>
        <row r="1562">
          <cell r="AS1562" t="str">
            <v>Кононова Анастасия Леонидовна</v>
          </cell>
        </row>
        <row r="1563">
          <cell r="AS1563" t="str">
            <v>Конорев Владислав Николаевич</v>
          </cell>
        </row>
        <row r="1564">
          <cell r="AS1564" t="str">
            <v>Константинов Алексей Николаевич</v>
          </cell>
        </row>
        <row r="1565">
          <cell r="AS1565" t="str">
            <v>Константинов Владимир Сергеевич</v>
          </cell>
        </row>
        <row r="1566">
          <cell r="AS1566" t="str">
            <v>Константинов Дмитрий Евгеньевич</v>
          </cell>
        </row>
        <row r="1567">
          <cell r="AS1567" t="str">
            <v>Константинов Максим Михайлович</v>
          </cell>
        </row>
        <row r="1568">
          <cell r="AS1568" t="str">
            <v>Константинов Николай Евгеньевич</v>
          </cell>
        </row>
        <row r="1569">
          <cell r="AS1569" t="str">
            <v>Константинова Анна Евгеньевна</v>
          </cell>
        </row>
        <row r="1570">
          <cell r="AS1570" t="str">
            <v>Константинова Анна Сергеевна</v>
          </cell>
        </row>
        <row r="1571">
          <cell r="AS1571" t="str">
            <v>Конурина Наталья Владимировна</v>
          </cell>
        </row>
        <row r="1572">
          <cell r="AS1572" t="str">
            <v>Конюхов Александр Юрьевич</v>
          </cell>
        </row>
        <row r="1573">
          <cell r="AS1573" t="str">
            <v>Копейкина Татьяна Михайловна</v>
          </cell>
        </row>
        <row r="1574">
          <cell r="AS1574" t="str">
            <v>Копосова Наталья Геннадьевна</v>
          </cell>
        </row>
        <row r="1575">
          <cell r="AS1575" t="str">
            <v>Коптев Михаил Иванович</v>
          </cell>
        </row>
        <row r="1576">
          <cell r="AS1576" t="str">
            <v>Копылов Евгений Вадимович</v>
          </cell>
        </row>
        <row r="1577">
          <cell r="AS1577" t="str">
            <v>Копьев Александр Андрианович</v>
          </cell>
        </row>
        <row r="1578">
          <cell r="AS1578" t="str">
            <v>Кордонская Ольга Алексеевна</v>
          </cell>
        </row>
        <row r="1579">
          <cell r="AS1579" t="str">
            <v>Корейба Татьяна Дмитриевна</v>
          </cell>
        </row>
        <row r="1580">
          <cell r="AS1580" t="str">
            <v>Коржова Ксения Евгеньевна</v>
          </cell>
        </row>
        <row r="1581">
          <cell r="AS1581" t="str">
            <v>Корнева Марина Петровна</v>
          </cell>
        </row>
        <row r="1582">
          <cell r="AS1582" t="str">
            <v>Корнева Наталья Валериевна</v>
          </cell>
        </row>
        <row r="1583">
          <cell r="AS1583" t="str">
            <v>Корнеев Александр Николаевич</v>
          </cell>
        </row>
        <row r="1584">
          <cell r="AS1584" t="str">
            <v>Корнеев Дмитрий Александрович</v>
          </cell>
        </row>
        <row r="1585">
          <cell r="AS1585" t="str">
            <v>Корнеев Максим Александрович</v>
          </cell>
        </row>
        <row r="1586">
          <cell r="AS1586" t="str">
            <v>Корнеева Ирина Сергеевна</v>
          </cell>
        </row>
        <row r="1587">
          <cell r="AS1587" t="str">
            <v>Корнеева Марина Викторовна</v>
          </cell>
        </row>
        <row r="1588">
          <cell r="AS1588" t="str">
            <v>Корниенко Алла Владимировна</v>
          </cell>
        </row>
        <row r="1589">
          <cell r="AS1589" t="str">
            <v>Корниенко Ольга Гайсаевна</v>
          </cell>
        </row>
        <row r="1590">
          <cell r="AS1590" t="str">
            <v>Корник Вероника Юрьевна</v>
          </cell>
        </row>
        <row r="1591">
          <cell r="AS1591" t="str">
            <v>Корнилина Светлана Сергеевна</v>
          </cell>
        </row>
        <row r="1592">
          <cell r="AS1592" t="str">
            <v>Корнилова Анастасия Владимировна</v>
          </cell>
        </row>
        <row r="1593">
          <cell r="AS1593" t="str">
            <v>Коробейников Алексей Андреевич</v>
          </cell>
        </row>
        <row r="1594">
          <cell r="AS1594" t="str">
            <v>Коробов Михаил Викторович</v>
          </cell>
        </row>
        <row r="1595">
          <cell r="AS1595" t="str">
            <v>Коровина Вера Александровна</v>
          </cell>
        </row>
        <row r="1596">
          <cell r="AS1596" t="str">
            <v>Коровина Ксения Александровна</v>
          </cell>
        </row>
        <row r="1597">
          <cell r="AS1597" t="str">
            <v>Корол ва Наталья Владимировна</v>
          </cell>
        </row>
        <row r="1598">
          <cell r="AS1598" t="str">
            <v>Королева Алина Александровна</v>
          </cell>
        </row>
        <row r="1599">
          <cell r="AS1599" t="str">
            <v>Королева Елена Владимировна</v>
          </cell>
        </row>
        <row r="1600">
          <cell r="AS1600" t="str">
            <v>Королева Лариса Анатольевна</v>
          </cell>
        </row>
        <row r="1601">
          <cell r="AS1601" t="str">
            <v>Королева Наталья Владимировна</v>
          </cell>
        </row>
        <row r="1602">
          <cell r="AS1602" t="str">
            <v>Королева Оксана Сергеевна</v>
          </cell>
        </row>
        <row r="1603">
          <cell r="AS1603" t="str">
            <v>Королькова Екатерина Владимировна</v>
          </cell>
        </row>
        <row r="1604">
          <cell r="AS1604" t="str">
            <v>Коростелева Дарья Александровна</v>
          </cell>
        </row>
        <row r="1605">
          <cell r="AS1605" t="str">
            <v>Коростова Олеся Игоревна</v>
          </cell>
        </row>
        <row r="1606">
          <cell r="AS1606" t="str">
            <v>Коротких Наталья Ивановна</v>
          </cell>
        </row>
        <row r="1607">
          <cell r="AS1607" t="str">
            <v>Короткова Галина Александровна</v>
          </cell>
        </row>
        <row r="1608">
          <cell r="AS1608" t="str">
            <v>Коротченко Виталий Александрович</v>
          </cell>
        </row>
        <row r="1609">
          <cell r="AS1609" t="str">
            <v>Корпачев Игорь Евгеньевич</v>
          </cell>
        </row>
        <row r="1610">
          <cell r="AS1610" t="str">
            <v>Кортунов Антон Михайлович</v>
          </cell>
        </row>
        <row r="1611">
          <cell r="AS1611" t="str">
            <v>Корчинов Михаил Иванович</v>
          </cell>
        </row>
        <row r="1612">
          <cell r="AS1612" t="str">
            <v>Коршиков Александр Владимирович</v>
          </cell>
        </row>
        <row r="1613">
          <cell r="AS1613" t="str">
            <v>Коршуненко Петр Юрьевич</v>
          </cell>
        </row>
        <row r="1614">
          <cell r="AS1614" t="str">
            <v>Коршунова Ирина Игоревна</v>
          </cell>
        </row>
        <row r="1615">
          <cell r="AS1615" t="str">
            <v>Корытова Ксения Сергеевна</v>
          </cell>
        </row>
        <row r="1616">
          <cell r="AS1616" t="str">
            <v>Корягина Елена Николаевна</v>
          </cell>
        </row>
        <row r="1617">
          <cell r="AS1617" t="str">
            <v>Корякина Александра Сергеевна</v>
          </cell>
        </row>
        <row r="1618">
          <cell r="AS1618" t="str">
            <v>Корякова Светлана Валерьевна</v>
          </cell>
        </row>
        <row r="1619">
          <cell r="AS1619" t="str">
            <v>Косарев Антон Алексеевич</v>
          </cell>
        </row>
        <row r="1620">
          <cell r="AS1620" t="str">
            <v>Коснырев Федор Иванович</v>
          </cell>
        </row>
        <row r="1621">
          <cell r="AS1621" t="str">
            <v>Косова Анастасия Вячеславовна</v>
          </cell>
        </row>
        <row r="1622">
          <cell r="AS1622" t="str">
            <v>Косова Лилия Анатольевна</v>
          </cell>
        </row>
        <row r="1623">
          <cell r="AS1623" t="str">
            <v>Косолапов Алексей Викторович</v>
          </cell>
        </row>
        <row r="1624">
          <cell r="AS1624" t="str">
            <v>Костенко Наталья Игоревна</v>
          </cell>
        </row>
        <row r="1625">
          <cell r="AS1625" t="str">
            <v>Костенко Олеся Сергеевна</v>
          </cell>
        </row>
        <row r="1626">
          <cell r="AS1626" t="str">
            <v>Костенкова Кира Михайловна</v>
          </cell>
        </row>
        <row r="1627">
          <cell r="AS1627" t="str">
            <v>Костенников Михаил Степанович</v>
          </cell>
        </row>
        <row r="1628">
          <cell r="AS1628" t="str">
            <v>Костина Ольга Николаевна</v>
          </cell>
        </row>
        <row r="1629">
          <cell r="AS1629" t="str">
            <v>Костромин Вячеслав Сергеевич</v>
          </cell>
        </row>
        <row r="1630">
          <cell r="AS1630" t="str">
            <v>Кострюкова Ольга Анатольевна</v>
          </cell>
        </row>
        <row r="1631">
          <cell r="AS1631" t="str">
            <v>Костырева Светлана Александровна</v>
          </cell>
        </row>
        <row r="1632">
          <cell r="AS1632" t="str">
            <v>Костырко Оксана Николаевна</v>
          </cell>
        </row>
        <row r="1633">
          <cell r="AS1633" t="str">
            <v>Костюченко Александр Сергеевич</v>
          </cell>
        </row>
        <row r="1634">
          <cell r="AS1634" t="str">
            <v>Косых Елена Михайловна</v>
          </cell>
        </row>
        <row r="1635">
          <cell r="AS1635" t="str">
            <v>Косых Светлана Олеговна</v>
          </cell>
        </row>
        <row r="1636">
          <cell r="AS1636" t="str">
            <v>Косьмин Александр Михайлович</v>
          </cell>
        </row>
        <row r="1637">
          <cell r="AS1637" t="str">
            <v>Косьяненко Татьяна Леонидовна</v>
          </cell>
        </row>
        <row r="1638">
          <cell r="AS1638" t="str">
            <v>Котельникова София Васильевна</v>
          </cell>
        </row>
        <row r="1639">
          <cell r="AS1639" t="str">
            <v>Котляров Вячеслав Федорович</v>
          </cell>
        </row>
        <row r="1640">
          <cell r="AS1640" t="str">
            <v>Котляров Денис Александрович</v>
          </cell>
        </row>
        <row r="1641">
          <cell r="AS1641" t="str">
            <v>Котлярова Анна Сергеевна</v>
          </cell>
        </row>
        <row r="1642">
          <cell r="AS1642" t="str">
            <v>Котов Сергей Алексеевич</v>
          </cell>
        </row>
        <row r="1643">
          <cell r="AS1643" t="str">
            <v>Котова Арада Валерьевна</v>
          </cell>
        </row>
        <row r="1644">
          <cell r="AS1644" t="str">
            <v>Котова Инесса Ивановна</v>
          </cell>
        </row>
        <row r="1645">
          <cell r="AS1645" t="str">
            <v>Котова Ирина Вячеславовна</v>
          </cell>
        </row>
        <row r="1646">
          <cell r="AS1646" t="str">
            <v>Коцкая Маргарита Андреевна</v>
          </cell>
        </row>
        <row r="1647">
          <cell r="AS1647" t="str">
            <v>Кочанова Олеся Викторовна</v>
          </cell>
        </row>
        <row r="1648">
          <cell r="AS1648" t="str">
            <v>Кочергина Татьяна Владимировна</v>
          </cell>
        </row>
        <row r="1649">
          <cell r="AS1649" t="str">
            <v>Кочергина Яна Викторовна</v>
          </cell>
        </row>
        <row r="1650">
          <cell r="AS1650" t="str">
            <v>Кочина Надежда Сергеевна</v>
          </cell>
        </row>
        <row r="1651">
          <cell r="AS1651" t="str">
            <v>Кочкина Юлия Валерьевна</v>
          </cell>
        </row>
        <row r="1652">
          <cell r="AS1652" t="str">
            <v>Кочнев Кирилл Олегович</v>
          </cell>
        </row>
        <row r="1653">
          <cell r="AS1653" t="str">
            <v>Кочнева Ольга Николаевна</v>
          </cell>
        </row>
        <row r="1654">
          <cell r="AS1654" t="str">
            <v>Кочубей Елена Владимировна</v>
          </cell>
        </row>
        <row r="1655">
          <cell r="AS1655" t="str">
            <v>Кочуева Наталья Сергеевна</v>
          </cell>
        </row>
        <row r="1656">
          <cell r="AS1656" t="str">
            <v>Кошкарова Марина Александровна</v>
          </cell>
        </row>
        <row r="1657">
          <cell r="AS1657" t="str">
            <v>Кошманова Екатерина Сергеевна</v>
          </cell>
        </row>
        <row r="1658">
          <cell r="AS1658" t="str">
            <v>Кравец Евгений Алексеевич</v>
          </cell>
        </row>
        <row r="1659">
          <cell r="AS1659" t="str">
            <v>Кравцов Дмитрий Александрович</v>
          </cell>
        </row>
        <row r="1660">
          <cell r="AS1660" t="str">
            <v>Кравцова Анна Михайловна</v>
          </cell>
        </row>
        <row r="1661">
          <cell r="AS1661" t="str">
            <v>Кравцова Ольга Юрьевна</v>
          </cell>
        </row>
        <row r="1662">
          <cell r="AS1662" t="str">
            <v>Кравцова Юлия Викторовна</v>
          </cell>
        </row>
        <row r="1663">
          <cell r="AS1663" t="str">
            <v>Кравченко Александр Николаевич</v>
          </cell>
        </row>
        <row r="1664">
          <cell r="AS1664" t="str">
            <v>Кравченко Валентина Александровна</v>
          </cell>
        </row>
        <row r="1665">
          <cell r="AS1665" t="str">
            <v>Краев Антон Николаевич</v>
          </cell>
        </row>
        <row r="1666">
          <cell r="AS1666" t="str">
            <v>Крайнева Тайся Рашидовна</v>
          </cell>
        </row>
        <row r="1667">
          <cell r="AS1667" t="str">
            <v>Крайнова Наталья Андреевна</v>
          </cell>
        </row>
        <row r="1668">
          <cell r="AS1668" t="str">
            <v>Крайнова Юлия Викторовна</v>
          </cell>
        </row>
        <row r="1669">
          <cell r="AS1669" t="str">
            <v>Крамаренко Татьяна Валерьевна</v>
          </cell>
        </row>
        <row r="1670">
          <cell r="AS1670" t="str">
            <v>Крамская Виктория Николаевна</v>
          </cell>
        </row>
        <row r="1671">
          <cell r="AS1671" t="str">
            <v>Крапотухин Анатолий Валерьевич</v>
          </cell>
        </row>
        <row r="1672">
          <cell r="AS1672" t="str">
            <v>Красик Дмитрий Борисович</v>
          </cell>
        </row>
        <row r="1673">
          <cell r="AS1673" t="str">
            <v>Красин Александр Михайлович</v>
          </cell>
        </row>
        <row r="1674">
          <cell r="AS1674" t="str">
            <v>Краснова Анна Александровна</v>
          </cell>
        </row>
        <row r="1675">
          <cell r="AS1675" t="str">
            <v>Краснова Дарина Сергеевна</v>
          </cell>
        </row>
        <row r="1676">
          <cell r="AS1676" t="str">
            <v>Красноштанов Максим Иванович</v>
          </cell>
        </row>
        <row r="1677">
          <cell r="AS1677" t="str">
            <v>Красовская Евгения Юрьевна</v>
          </cell>
        </row>
        <row r="1678">
          <cell r="AS1678" t="str">
            <v>Красовский Михаил Игоревич</v>
          </cell>
        </row>
        <row r="1679">
          <cell r="AS1679" t="str">
            <v>Кремлевская Елена Юрьевна</v>
          </cell>
        </row>
        <row r="1680">
          <cell r="AS1680" t="str">
            <v>Крепышев Артем Владимирович</v>
          </cell>
        </row>
        <row r="1681">
          <cell r="AS1681" t="str">
            <v>Крестьянников Николай Андреевич</v>
          </cell>
        </row>
        <row r="1682">
          <cell r="AS1682" t="str">
            <v>Кривенцова Оксана Владимировна</v>
          </cell>
        </row>
        <row r="1683">
          <cell r="AS1683" t="str">
            <v>Кривобокова Людмила Муллаяновна</v>
          </cell>
        </row>
        <row r="1684">
          <cell r="AS1684" t="str">
            <v>Кривосар Юлия Валерьевна</v>
          </cell>
        </row>
        <row r="1685">
          <cell r="AS1685" t="str">
            <v>Кривоус Александра Викторовна</v>
          </cell>
        </row>
        <row r="1686">
          <cell r="AS1686" t="str">
            <v>Кривошеина Елена Сергеевна</v>
          </cell>
        </row>
        <row r="1687">
          <cell r="AS1687" t="str">
            <v>Крикун Наталия Михайловна</v>
          </cell>
        </row>
        <row r="1688">
          <cell r="AS1688" t="str">
            <v>Кристаль Наталья Владимировна</v>
          </cell>
        </row>
        <row r="1689">
          <cell r="AS1689" t="str">
            <v>Кротова Евгения Валерьевна</v>
          </cell>
        </row>
        <row r="1690">
          <cell r="AS1690" t="str">
            <v>Кротова Марина Владимировна</v>
          </cell>
        </row>
        <row r="1691">
          <cell r="AS1691" t="str">
            <v>Крохалева Любовь Александровна</v>
          </cell>
        </row>
        <row r="1692">
          <cell r="AS1692" t="str">
            <v>Крошкин Сергей Михайлович</v>
          </cell>
        </row>
        <row r="1693">
          <cell r="AS1693" t="str">
            <v>Круглова Елена Владимировна</v>
          </cell>
        </row>
        <row r="1694">
          <cell r="AS1694" t="str">
            <v>Круглова Наталья Евгеньевна</v>
          </cell>
        </row>
        <row r="1695">
          <cell r="AS1695" t="str">
            <v>Круглова Оксана Геннадьевна</v>
          </cell>
        </row>
        <row r="1696">
          <cell r="AS1696" t="str">
            <v>Круглова Ольга Александровна</v>
          </cell>
        </row>
        <row r="1697">
          <cell r="AS1697" t="str">
            <v>Крутилин Александр Александрович</v>
          </cell>
        </row>
        <row r="1698">
          <cell r="AS1698" t="str">
            <v>Крутоярова Евгения Геннадьевна</v>
          </cell>
        </row>
        <row r="1699">
          <cell r="AS1699" t="str">
            <v>Крутых Любовь Алексеевна</v>
          </cell>
        </row>
        <row r="1700">
          <cell r="AS1700" t="str">
            <v>Крылова Марина Михайловна</v>
          </cell>
        </row>
        <row r="1701">
          <cell r="AS1701" t="str">
            <v>Крылова Наталья Владимировна</v>
          </cell>
        </row>
        <row r="1702">
          <cell r="AS1702" t="str">
            <v>Крысанов Герман Геннадьевич</v>
          </cell>
        </row>
        <row r="1703">
          <cell r="AS1703" t="str">
            <v>Крюкова Лидия Вадимовна</v>
          </cell>
        </row>
        <row r="1704">
          <cell r="AS1704" t="str">
            <v>Крюкова Олеся Юрьевна</v>
          </cell>
        </row>
        <row r="1705">
          <cell r="AS1705" t="str">
            <v>Крюкова Татьяна Александровна</v>
          </cell>
        </row>
        <row r="1706">
          <cell r="AS1706" t="str">
            <v>Кряклин Александр Сергеевич</v>
          </cell>
        </row>
        <row r="1707">
          <cell r="AS1707" t="str">
            <v>Ксенофонтова Наталья Олеговна</v>
          </cell>
        </row>
        <row r="1708">
          <cell r="AS1708" t="str">
            <v>Кубеков Рустам Мухадинович</v>
          </cell>
        </row>
        <row r="1709">
          <cell r="AS1709" t="str">
            <v>Кублякова Елена Александровна</v>
          </cell>
        </row>
        <row r="1710">
          <cell r="AS1710" t="str">
            <v>Кубраков Дмитрий Андреевич</v>
          </cell>
        </row>
        <row r="1711">
          <cell r="AS1711" t="str">
            <v>Куваева Светлана Олеговна</v>
          </cell>
        </row>
        <row r="1712">
          <cell r="AS1712" t="str">
            <v>Кувалдина Надежда Анатольевна</v>
          </cell>
        </row>
        <row r="1713">
          <cell r="AS1713" t="str">
            <v>Кувалдина Ольга Викторовна</v>
          </cell>
        </row>
        <row r="1714">
          <cell r="AS1714" t="str">
            <v>Кудашкина Татьяна Сергеевна</v>
          </cell>
        </row>
        <row r="1715">
          <cell r="AS1715" t="str">
            <v>Кудашов Михаил Алексеевич</v>
          </cell>
        </row>
        <row r="1716">
          <cell r="AS1716" t="str">
            <v>Кудинова Екатерина Александровна</v>
          </cell>
        </row>
        <row r="1717">
          <cell r="AS1717" t="str">
            <v>Кудрявцев Александр Вячеславович</v>
          </cell>
        </row>
        <row r="1718">
          <cell r="AS1718" t="str">
            <v>Кудрявцев Андрей Евгеньевич</v>
          </cell>
        </row>
        <row r="1719">
          <cell r="AS1719" t="str">
            <v>Кудрявцева Ирина Владимировна</v>
          </cell>
        </row>
        <row r="1720">
          <cell r="AS1720" t="str">
            <v>Кудрявцева Лиана Марсовна</v>
          </cell>
        </row>
        <row r="1721">
          <cell r="AS1721" t="str">
            <v>Кудряшов Дмитрий Александрович</v>
          </cell>
        </row>
        <row r="1722">
          <cell r="AS1722" t="str">
            <v>Кужель Ольга Чеславовна</v>
          </cell>
        </row>
        <row r="1723">
          <cell r="AS1723" t="str">
            <v>Кузеванов Евгений Игоревич</v>
          </cell>
        </row>
        <row r="1724">
          <cell r="AS1724" t="str">
            <v>Куземина Светлана Алексеевна</v>
          </cell>
        </row>
        <row r="1725">
          <cell r="AS1725" t="str">
            <v>Кузина Наталья Юрьевна</v>
          </cell>
        </row>
        <row r="1726">
          <cell r="AS1726" t="str">
            <v>Кузина Олеся Игоревна</v>
          </cell>
        </row>
        <row r="1727">
          <cell r="AS1727" t="str">
            <v>Кузичева Татьяна Сергеевна</v>
          </cell>
        </row>
        <row r="1728">
          <cell r="AS1728" t="str">
            <v>Кузнецов Александр Владимирович</v>
          </cell>
        </row>
        <row r="1729">
          <cell r="AS1729" t="str">
            <v>Кузнецов Антон Юрьевич</v>
          </cell>
        </row>
        <row r="1730">
          <cell r="AS1730" t="str">
            <v>Кузнецов Максим Владимирович</v>
          </cell>
        </row>
        <row r="1731">
          <cell r="AS1731" t="str">
            <v>Кузнецова Анна Анатольевна</v>
          </cell>
        </row>
        <row r="1732">
          <cell r="AS1732" t="str">
            <v>Кузнецова Анна Владимировна</v>
          </cell>
        </row>
        <row r="1733">
          <cell r="AS1733" t="str">
            <v>Кузнецова Галина Сергеевна</v>
          </cell>
        </row>
        <row r="1734">
          <cell r="AS1734" t="str">
            <v>Кузнецова Екатерина Алексеевна</v>
          </cell>
        </row>
        <row r="1735">
          <cell r="AS1735" t="str">
            <v>Кузнецова Елена Николаевна</v>
          </cell>
        </row>
        <row r="1736">
          <cell r="AS1736" t="str">
            <v>Кузнецова Лариса Валерьевна</v>
          </cell>
        </row>
        <row r="1737">
          <cell r="AS1737" t="str">
            <v>Кузнецова Людмила Вячеславовна</v>
          </cell>
        </row>
        <row r="1738">
          <cell r="AS1738" t="str">
            <v>Кузнецова Ольга Зинатуловна</v>
          </cell>
        </row>
        <row r="1739">
          <cell r="AS1739" t="str">
            <v>Кузнецова Татьяна Станиславовна</v>
          </cell>
        </row>
        <row r="1740">
          <cell r="AS1740" t="str">
            <v>Кузнецова Юлия Александровна</v>
          </cell>
        </row>
        <row r="1741">
          <cell r="AS1741" t="str">
            <v>Кузнецова Юлия Борисовна</v>
          </cell>
        </row>
        <row r="1742">
          <cell r="AS1742" t="str">
            <v>Кузовкова Александра Владимировна</v>
          </cell>
        </row>
        <row r="1743">
          <cell r="AS1743" t="str">
            <v>Кузьменко Наталья Владимировна</v>
          </cell>
        </row>
        <row r="1744">
          <cell r="AS1744" t="str">
            <v>Кузьмин Павел Евгеньевич</v>
          </cell>
        </row>
        <row r="1745">
          <cell r="AS1745" t="str">
            <v>Кузьмина Александра Сергеевна</v>
          </cell>
        </row>
        <row r="1746">
          <cell r="AS1746" t="str">
            <v>Кузьмина Евгения Альбертовна</v>
          </cell>
        </row>
        <row r="1747">
          <cell r="AS1747" t="str">
            <v>Кузьмина Елена Валерьевна</v>
          </cell>
        </row>
        <row r="1748">
          <cell r="AS1748" t="str">
            <v>Куклин Александр Николаевич</v>
          </cell>
        </row>
        <row r="1749">
          <cell r="AS1749" t="str">
            <v>Кукуева Виктория Юрьевна</v>
          </cell>
        </row>
        <row r="1750">
          <cell r="AS1750" t="str">
            <v>Кукушкина Ольга Ивановна</v>
          </cell>
        </row>
        <row r="1751">
          <cell r="AS1751" t="str">
            <v>Кулагина Екатерина Игоревна</v>
          </cell>
        </row>
        <row r="1752">
          <cell r="AS1752" t="str">
            <v>Кулагина Ольга Юрьевна</v>
          </cell>
        </row>
        <row r="1753">
          <cell r="AS1753" t="str">
            <v>Кулакова Юлия Александровна</v>
          </cell>
        </row>
        <row r="1754">
          <cell r="AS1754" t="str">
            <v>Кулемина Анастасия Вячеславовна</v>
          </cell>
        </row>
        <row r="1755">
          <cell r="AS1755" t="str">
            <v>Кулешова Ольга Владимировна</v>
          </cell>
        </row>
        <row r="1756">
          <cell r="AS1756" t="str">
            <v>Кулик Татьяна Андреевна</v>
          </cell>
        </row>
        <row r="1757">
          <cell r="AS1757" t="str">
            <v>Куликов Николай Валентинович</v>
          </cell>
        </row>
        <row r="1758">
          <cell r="AS1758" t="str">
            <v>Куликова Галина Алексеевна</v>
          </cell>
        </row>
        <row r="1759">
          <cell r="AS1759" t="str">
            <v>Куликова Галина Юрьевна</v>
          </cell>
        </row>
        <row r="1760">
          <cell r="AS1760" t="str">
            <v>Куликова Марина Сергеевна</v>
          </cell>
        </row>
        <row r="1761">
          <cell r="AS1761" t="str">
            <v>Куликова Ольга Викторовна</v>
          </cell>
        </row>
        <row r="1762">
          <cell r="AS1762" t="str">
            <v>Куликова Светлана Николаевна</v>
          </cell>
        </row>
        <row r="1763">
          <cell r="AS1763" t="str">
            <v>Кулинич Елена Владимировна</v>
          </cell>
        </row>
        <row r="1764">
          <cell r="AS1764" t="str">
            <v>Куличков Александр Александрович</v>
          </cell>
        </row>
        <row r="1765">
          <cell r="AS1765" t="str">
            <v>Кульков Алексей Александрович</v>
          </cell>
        </row>
        <row r="1766">
          <cell r="AS1766" t="str">
            <v>Кульпинова Наталья Владимировна</v>
          </cell>
        </row>
        <row r="1767">
          <cell r="AS1767" t="str">
            <v>Кумыков Булат Хасанович</v>
          </cell>
        </row>
        <row r="1768">
          <cell r="AS1768" t="str">
            <v>Кумыкова Жанна Султановна</v>
          </cell>
        </row>
        <row r="1769">
          <cell r="AS1769" t="str">
            <v>Кумыкова Сатаней Хасанбиевна</v>
          </cell>
        </row>
        <row r="1770">
          <cell r="AS1770" t="str">
            <v>Кун Евгений Юрьевич</v>
          </cell>
        </row>
        <row r="1771">
          <cell r="AS1771" t="str">
            <v>Кунц Екатерина Сергеевна</v>
          </cell>
        </row>
        <row r="1772">
          <cell r="AS1772" t="str">
            <v>Куприянова Елена Витальевна</v>
          </cell>
        </row>
        <row r="1773">
          <cell r="AS1773" t="str">
            <v>Купцикевич Анна Андреевна</v>
          </cell>
        </row>
        <row r="1774">
          <cell r="AS1774" t="str">
            <v>Курако Анастасия Владимировна</v>
          </cell>
        </row>
        <row r="1775">
          <cell r="AS1775" t="str">
            <v>Курбангалиева Светлана Ивановна</v>
          </cell>
        </row>
        <row r="1776">
          <cell r="AS1776" t="str">
            <v>Курбанов Эльхан Хошбахт Оглы</v>
          </cell>
        </row>
        <row r="1777">
          <cell r="AS1777" t="str">
            <v>Курбанова Алина Михайловна</v>
          </cell>
        </row>
        <row r="1778">
          <cell r="AS1778" t="str">
            <v>Курданов Рашид Исхакович</v>
          </cell>
        </row>
        <row r="1779">
          <cell r="AS1779" t="str">
            <v>Курепанова Елена Юрьевна</v>
          </cell>
        </row>
        <row r="1780">
          <cell r="AS1780" t="str">
            <v>Куриленко Анастасия Николаевна</v>
          </cell>
        </row>
        <row r="1781">
          <cell r="AS1781" t="str">
            <v>Куринная Евгения Сергеевна</v>
          </cell>
        </row>
        <row r="1782">
          <cell r="AS1782" t="str">
            <v>Курков Дмитрий Валерьевич</v>
          </cell>
        </row>
        <row r="1783">
          <cell r="AS1783" t="str">
            <v>Курлова Анастасия Петровна</v>
          </cell>
        </row>
        <row r="1784">
          <cell r="AS1784" t="str">
            <v>Куропятник Анастасия Андреевна</v>
          </cell>
        </row>
        <row r="1785">
          <cell r="AS1785" t="str">
            <v>Курочкин Павел Петрович</v>
          </cell>
        </row>
        <row r="1786">
          <cell r="AS1786" t="str">
            <v>Курочкина Дарья Александровна</v>
          </cell>
        </row>
        <row r="1787">
          <cell r="AS1787" t="str">
            <v>Курсаков Михаил Александрович</v>
          </cell>
        </row>
        <row r="1788">
          <cell r="AS1788" t="str">
            <v>Курунина Алла Валерьевна</v>
          </cell>
        </row>
        <row r="1789">
          <cell r="AS1789" t="str">
            <v>Курьянова Татьяна Сергеевна</v>
          </cell>
        </row>
        <row r="1790">
          <cell r="AS1790" t="str">
            <v>Кускова Елена Федоровна</v>
          </cell>
        </row>
        <row r="1791">
          <cell r="AS1791" t="str">
            <v>Кутепов Александр Алексеевич</v>
          </cell>
        </row>
        <row r="1792">
          <cell r="AS1792" t="str">
            <v>Кутепова Татьяна Александровна</v>
          </cell>
        </row>
        <row r="1793">
          <cell r="AS1793" t="str">
            <v>Кутищева Евгения Сергеевна</v>
          </cell>
        </row>
        <row r="1794">
          <cell r="AS1794" t="str">
            <v>Кутырев Дмитрий Александрович</v>
          </cell>
        </row>
        <row r="1795">
          <cell r="AS1795" t="str">
            <v>Кутянов Андрей Андреевич</v>
          </cell>
        </row>
        <row r="1796">
          <cell r="AS1796" t="str">
            <v>Кухарев Владимир Николаевич</v>
          </cell>
        </row>
        <row r="1797">
          <cell r="AS1797" t="str">
            <v>Кухарчук Василий Васильевич</v>
          </cell>
        </row>
        <row r="1798">
          <cell r="AS1798" t="str">
            <v>Куцая Марина Анатольевна</v>
          </cell>
        </row>
        <row r="1799">
          <cell r="AS1799" t="str">
            <v>Куцева Мария Васильевна</v>
          </cell>
        </row>
        <row r="1800">
          <cell r="AS1800" t="str">
            <v>Куцык Ольга Александровна</v>
          </cell>
        </row>
        <row r="1801">
          <cell r="AS1801" t="str">
            <v>Кушманцев Сергей Александрович</v>
          </cell>
        </row>
        <row r="1802">
          <cell r="AS1802" t="str">
            <v>Кушнаренко Надежда Юрьевна</v>
          </cell>
        </row>
        <row r="1803">
          <cell r="AS1803" t="str">
            <v>Кущева Елена Анатольевна</v>
          </cell>
        </row>
        <row r="1804">
          <cell r="AS1804" t="str">
            <v>Куюкова Гульназ Рифгатовна</v>
          </cell>
        </row>
        <row r="1805">
          <cell r="AS1805" t="str">
            <v>Кюнэ Нина Алексеевна</v>
          </cell>
        </row>
        <row r="1806">
          <cell r="AS1806" t="str">
            <v>Л зов Антон Александрович</v>
          </cell>
        </row>
        <row r="1807">
          <cell r="AS1807" t="str">
            <v>Лабзин Андрей Евгеньевич</v>
          </cell>
        </row>
        <row r="1808">
          <cell r="AS1808" t="str">
            <v>Лабо Татьяна Ивановна</v>
          </cell>
        </row>
        <row r="1809">
          <cell r="AS1809" t="str">
            <v>Лабутин Алексей Викторович</v>
          </cell>
        </row>
        <row r="1810">
          <cell r="AS1810" t="str">
            <v>Лавренова Анастасия Николаевна</v>
          </cell>
        </row>
        <row r="1811">
          <cell r="AS1811" t="str">
            <v>Лаврентьев Виталий Владимирович</v>
          </cell>
        </row>
        <row r="1812">
          <cell r="AS1812" t="str">
            <v>Лаврова Екатерина Александровна</v>
          </cell>
        </row>
        <row r="1813">
          <cell r="AS1813" t="str">
            <v>Лаврова Елена Юрьевна</v>
          </cell>
        </row>
        <row r="1814">
          <cell r="AS1814" t="str">
            <v>Лагунова Екатерина Александровна</v>
          </cell>
        </row>
        <row r="1815">
          <cell r="AS1815" t="str">
            <v>Лагутенкова Екатерина Владимировна</v>
          </cell>
        </row>
        <row r="1816">
          <cell r="AS1816" t="str">
            <v>Лазарева Евгения Игоревна</v>
          </cell>
        </row>
        <row r="1817">
          <cell r="AS1817" t="str">
            <v>Лазарева Наталья Владимировна</v>
          </cell>
        </row>
        <row r="1818">
          <cell r="AS1818" t="str">
            <v>Лазарева Олеся Владимировна</v>
          </cell>
        </row>
        <row r="1819">
          <cell r="AS1819" t="str">
            <v>Лапочкина Виктория Андреевна</v>
          </cell>
        </row>
        <row r="1820">
          <cell r="AS1820" t="str">
            <v>Лаптева Анастасия Владимировна</v>
          </cell>
        </row>
        <row r="1821">
          <cell r="AS1821" t="str">
            <v>Лапушкина Ирина Андреевна</v>
          </cell>
        </row>
        <row r="1822">
          <cell r="AS1822" t="str">
            <v>Лапшина Светлана Геннадьевна</v>
          </cell>
        </row>
        <row r="1823">
          <cell r="AS1823" t="str">
            <v>Лапыгина Лариса Игоревна</v>
          </cell>
        </row>
        <row r="1824">
          <cell r="AS1824" t="str">
            <v>Ларина Ксения Владимировна</v>
          </cell>
        </row>
        <row r="1825">
          <cell r="AS1825" t="str">
            <v>Ларина Надежда Николаевна</v>
          </cell>
        </row>
        <row r="1826">
          <cell r="AS1826" t="str">
            <v>Ларионов Василий Сергеевич</v>
          </cell>
        </row>
        <row r="1827">
          <cell r="AS1827" t="str">
            <v>Ларионов Дмитрий Игоревич</v>
          </cell>
        </row>
        <row r="1828">
          <cell r="AS1828" t="str">
            <v>Ларионова Ирина Валерьевна</v>
          </cell>
        </row>
        <row r="1829">
          <cell r="AS1829" t="str">
            <v>Ларионова Нина Михайловна</v>
          </cell>
        </row>
        <row r="1830">
          <cell r="AS1830" t="str">
            <v>Ларкина Елена Сергеевна</v>
          </cell>
        </row>
        <row r="1831">
          <cell r="AS1831" t="str">
            <v>Ларькина Мария Николаевна</v>
          </cell>
        </row>
        <row r="1832">
          <cell r="AS1832" t="str">
            <v>Ласточкин Арт м Васильевич</v>
          </cell>
        </row>
        <row r="1833">
          <cell r="AS1833" t="str">
            <v>Латовкина Екатерина Сергеевна</v>
          </cell>
        </row>
        <row r="1834">
          <cell r="AS1834" t="str">
            <v>Латыпов Тимур Маликович</v>
          </cell>
        </row>
        <row r="1835">
          <cell r="AS1835" t="str">
            <v>Латышев Никита Алексеевич</v>
          </cell>
        </row>
        <row r="1836">
          <cell r="AS1836" t="str">
            <v>Латышева Ольга Ивановна</v>
          </cell>
        </row>
        <row r="1837">
          <cell r="AS1837" t="str">
            <v>Лахман Роман Дмитриевич</v>
          </cell>
        </row>
        <row r="1838">
          <cell r="AS1838" t="str">
            <v>Лебедев Вадим Александрович</v>
          </cell>
        </row>
        <row r="1839">
          <cell r="AS1839" t="str">
            <v>Лебедева Марина Владимировна</v>
          </cell>
        </row>
        <row r="1840">
          <cell r="AS1840" t="str">
            <v>Лебедева Пелагея Павловна</v>
          </cell>
        </row>
        <row r="1841">
          <cell r="AS1841" t="str">
            <v>Лебедева Тамара Олеговна</v>
          </cell>
        </row>
        <row r="1842">
          <cell r="AS1842" t="str">
            <v>Лебеденко Мария Евгеньевна</v>
          </cell>
        </row>
        <row r="1843">
          <cell r="AS1843" t="str">
            <v>Леванзина Светлана Александровна</v>
          </cell>
        </row>
        <row r="1844">
          <cell r="AS1844" t="str">
            <v>Левашова Екатерина Максимовна</v>
          </cell>
        </row>
        <row r="1845">
          <cell r="AS1845" t="str">
            <v>Левашова Лариса Николаевна</v>
          </cell>
        </row>
        <row r="1846">
          <cell r="AS1846" t="str">
            <v>Левашова Мария Николаевна</v>
          </cell>
        </row>
        <row r="1847">
          <cell r="AS1847" t="str">
            <v>Левина Юлия Алексеевна</v>
          </cell>
        </row>
        <row r="1848">
          <cell r="AS1848" t="str">
            <v>Левусенкова Ксения Александровна</v>
          </cell>
        </row>
        <row r="1849">
          <cell r="AS1849" t="str">
            <v>Левченко Екатерина Алексеевна</v>
          </cell>
        </row>
        <row r="1850">
          <cell r="AS1850" t="str">
            <v>Легких Ольга Григорьевна</v>
          </cell>
        </row>
        <row r="1851">
          <cell r="AS1851" t="str">
            <v>Легошина Татьяна Валерьевна</v>
          </cell>
        </row>
        <row r="1852">
          <cell r="AS1852" t="str">
            <v>Ледовская Мария Владимировна</v>
          </cell>
        </row>
        <row r="1853">
          <cell r="AS1853" t="str">
            <v>Ледовской Владимир Викторович</v>
          </cell>
        </row>
        <row r="1854">
          <cell r="AS1854" t="str">
            <v>Лезина Любовь Ивановна</v>
          </cell>
        </row>
        <row r="1855">
          <cell r="AS1855" t="str">
            <v>Лементович Ольга Александровна</v>
          </cell>
        </row>
        <row r="1856">
          <cell r="AS1856" t="str">
            <v>Лемешев Сергей Андреевич</v>
          </cell>
        </row>
        <row r="1857">
          <cell r="AS1857" t="str">
            <v>Леоненкова Ирина Николаевна</v>
          </cell>
        </row>
        <row r="1858">
          <cell r="AS1858" t="str">
            <v>Леонова Наталья Александровна</v>
          </cell>
        </row>
        <row r="1859">
          <cell r="AS1859" t="str">
            <v>Леонтьева Оксана Николаевна</v>
          </cell>
        </row>
        <row r="1860">
          <cell r="AS1860" t="str">
            <v>Лепешкина Светлана Валерьевна</v>
          </cell>
        </row>
        <row r="1861">
          <cell r="AS1861" t="str">
            <v>Леуцкая Дарья Александровна</v>
          </cell>
        </row>
        <row r="1862">
          <cell r="AS1862" t="str">
            <v>Ливанова Наталия Александровна</v>
          </cell>
        </row>
        <row r="1863">
          <cell r="AS1863" t="str">
            <v>Липартия Теймураз Зурабович</v>
          </cell>
        </row>
        <row r="1864">
          <cell r="AS1864" t="str">
            <v>Липко Анна Николаевна</v>
          </cell>
        </row>
        <row r="1865">
          <cell r="AS1865" t="str">
            <v>Липовцин Александр Петрович</v>
          </cell>
        </row>
        <row r="1866">
          <cell r="AS1866" t="str">
            <v>Лисач Ольга Владимировна</v>
          </cell>
        </row>
        <row r="1867">
          <cell r="AS1867" t="str">
            <v>Лисицина Александра Дмитриевна</v>
          </cell>
        </row>
        <row r="1868">
          <cell r="AS1868" t="str">
            <v>Лисянская Галина Викторовна</v>
          </cell>
        </row>
        <row r="1869">
          <cell r="AS1869" t="str">
            <v>Литаврина Елена Владимировна</v>
          </cell>
        </row>
        <row r="1870">
          <cell r="AS1870" t="str">
            <v>Литвинов Вячеслав Олегович</v>
          </cell>
        </row>
        <row r="1871">
          <cell r="AS1871" t="str">
            <v>Литвинова Татьяна Сергеевна</v>
          </cell>
        </row>
        <row r="1872">
          <cell r="AS1872" t="str">
            <v>Литвяков Андрей Андреевич</v>
          </cell>
        </row>
        <row r="1873">
          <cell r="AS1873" t="str">
            <v>Литвякова Елена Анатольевна</v>
          </cell>
        </row>
        <row r="1874">
          <cell r="AS1874" t="str">
            <v>Литовка Константин Петрович</v>
          </cell>
        </row>
        <row r="1875">
          <cell r="AS1875" t="str">
            <v>Литовских Артем Александрович</v>
          </cell>
        </row>
        <row r="1876">
          <cell r="AS1876" t="str">
            <v>Литюшкина Марина Александровна</v>
          </cell>
        </row>
        <row r="1877">
          <cell r="AS1877" t="str">
            <v>Лифанова Виктория Сергеевна</v>
          </cell>
        </row>
        <row r="1878">
          <cell r="AS1878" t="str">
            <v>Лихно Евгений Васильевич</v>
          </cell>
        </row>
        <row r="1879">
          <cell r="AS1879" t="str">
            <v>Лихошва Евгений Анатольевич</v>
          </cell>
        </row>
        <row r="1880">
          <cell r="AS1880" t="str">
            <v>Лишенко Илья Евгеньевич</v>
          </cell>
        </row>
        <row r="1881">
          <cell r="AS1881" t="str">
            <v>Лобанова Ольга Борисовна</v>
          </cell>
        </row>
        <row r="1882">
          <cell r="AS1882" t="str">
            <v>Лобанова Снежана Андреевна</v>
          </cell>
        </row>
        <row r="1883">
          <cell r="AS1883" t="str">
            <v>Лобачева Ольга Васильевна</v>
          </cell>
        </row>
        <row r="1884">
          <cell r="AS1884" t="str">
            <v>Лобова Лариса Валериевна</v>
          </cell>
        </row>
        <row r="1885">
          <cell r="AS1885" t="str">
            <v>Лобова Ольга Васильевна</v>
          </cell>
        </row>
        <row r="1886">
          <cell r="AS1886" t="str">
            <v>Лобода Елена Сергеевна</v>
          </cell>
        </row>
        <row r="1887">
          <cell r="AS1887" t="str">
            <v>Лобурев Артем Юрьевич</v>
          </cell>
        </row>
        <row r="1888">
          <cell r="AS1888" t="str">
            <v>Ловецкий Николай Геннадьевич</v>
          </cell>
        </row>
        <row r="1889">
          <cell r="AS1889" t="str">
            <v>Ловыгина Анжелика Валериевна</v>
          </cell>
        </row>
        <row r="1890">
          <cell r="AS1890" t="str">
            <v>Логвиненко Павел Александрович</v>
          </cell>
        </row>
        <row r="1891">
          <cell r="AS1891" t="str">
            <v>Логинов Александр Геннадьевич</v>
          </cell>
        </row>
        <row r="1892">
          <cell r="AS1892" t="str">
            <v>Логинов Евгений Сергеевич</v>
          </cell>
        </row>
        <row r="1893">
          <cell r="AS1893" t="str">
            <v>Логинова Александра Андреевна</v>
          </cell>
        </row>
        <row r="1894">
          <cell r="AS1894" t="str">
            <v>Логинова Евгения Викторовна</v>
          </cell>
        </row>
        <row r="1895">
          <cell r="AS1895" t="str">
            <v>Логинова Елена Николаевна</v>
          </cell>
        </row>
        <row r="1896">
          <cell r="AS1896" t="str">
            <v>Логинова Розалия Наиловна</v>
          </cell>
        </row>
        <row r="1897">
          <cell r="AS1897" t="str">
            <v>Логинова Светлана Геннадьевна</v>
          </cell>
        </row>
        <row r="1898">
          <cell r="AS1898" t="str">
            <v>Логинова Татьяна Николаевна</v>
          </cell>
        </row>
        <row r="1899">
          <cell r="AS1899" t="str">
            <v>Лоза Мария Алексеевна</v>
          </cell>
        </row>
        <row r="1900">
          <cell r="AS1900" t="str">
            <v>Лозина Ирина Андреевна</v>
          </cell>
        </row>
        <row r="1901">
          <cell r="AS1901" t="str">
            <v>Лозовая Людмила Владимировна</v>
          </cell>
        </row>
        <row r="1902">
          <cell r="AS1902" t="str">
            <v>Лозовой Антон Алексеевич</v>
          </cell>
        </row>
        <row r="1903">
          <cell r="AS1903" t="str">
            <v>Локазюк Антонина Васильевна</v>
          </cell>
        </row>
        <row r="1904">
          <cell r="AS1904" t="str">
            <v>Локис Ольга Александровна</v>
          </cell>
        </row>
        <row r="1905">
          <cell r="AS1905" t="str">
            <v>Локтев Игорь Александрович</v>
          </cell>
        </row>
        <row r="1906">
          <cell r="AS1906" t="str">
            <v>Ломакина Ольга Александровна</v>
          </cell>
        </row>
        <row r="1907">
          <cell r="AS1907" t="str">
            <v>Ломовская Светлана Владимировна</v>
          </cell>
        </row>
        <row r="1908">
          <cell r="AS1908" t="str">
            <v>Ломовцева Вера Викторовна</v>
          </cell>
        </row>
        <row r="1909">
          <cell r="AS1909" t="str">
            <v>Лопатина Светлана Григорьевна</v>
          </cell>
        </row>
        <row r="1910">
          <cell r="AS1910" t="str">
            <v>Лопатка Светлана Сергеевна</v>
          </cell>
        </row>
        <row r="1911">
          <cell r="AS1911" t="str">
            <v>Лоскутова Светлана Сергеевна</v>
          </cell>
        </row>
        <row r="1912">
          <cell r="AS1912" t="str">
            <v>Лощилина Маргарита Алексеевна</v>
          </cell>
        </row>
        <row r="1913">
          <cell r="AS1913" t="str">
            <v>Луганская Лилия Сергеевна</v>
          </cell>
        </row>
        <row r="1914">
          <cell r="AS1914" t="str">
            <v>Луговая Олеся Владимировна</v>
          </cell>
        </row>
        <row r="1915">
          <cell r="AS1915" t="str">
            <v>Лукашин Александр Сергеевич</v>
          </cell>
        </row>
        <row r="1916">
          <cell r="AS1916" t="str">
            <v>Лукин Александр Александрович</v>
          </cell>
        </row>
        <row r="1917">
          <cell r="AS1917" t="str">
            <v>Лукина Ксения Александровна</v>
          </cell>
        </row>
        <row r="1918">
          <cell r="AS1918" t="str">
            <v>Лукина Наталья Владимировна</v>
          </cell>
        </row>
        <row r="1919">
          <cell r="AS1919" t="str">
            <v>Лукьянова Татьяна Михайловна</v>
          </cell>
        </row>
        <row r="1920">
          <cell r="AS1920" t="str">
            <v>Лукьянчук Ольга Александровна</v>
          </cell>
        </row>
        <row r="1921">
          <cell r="AS1921" t="str">
            <v>Лунева Наталия Геннадьевна</v>
          </cell>
        </row>
        <row r="1922">
          <cell r="AS1922" t="str">
            <v>Лунегова Евгения Владимировна</v>
          </cell>
        </row>
        <row r="1923">
          <cell r="AS1923" t="str">
            <v>Лунин Андрей Владимирович</v>
          </cell>
        </row>
        <row r="1924">
          <cell r="AS1924" t="str">
            <v>Лункин Александр Владимирович</v>
          </cell>
        </row>
        <row r="1925">
          <cell r="AS1925" t="str">
            <v>Луста Анжелика Юрьевна</v>
          </cell>
        </row>
        <row r="1926">
          <cell r="AS1926" t="str">
            <v>Лутошечкина Виктория Викторовна</v>
          </cell>
        </row>
        <row r="1927">
          <cell r="AS1927" t="str">
            <v>Лутьянова Мария Владимировна</v>
          </cell>
        </row>
        <row r="1928">
          <cell r="AS1928" t="str">
            <v>Лучанинова Мария Сергеевна</v>
          </cell>
        </row>
        <row r="1929">
          <cell r="AS1929" t="str">
            <v>Лучинкин Денис Васильевич</v>
          </cell>
        </row>
        <row r="1930">
          <cell r="AS1930" t="str">
            <v>Лучихина Татьяна Васильевна</v>
          </cell>
        </row>
        <row r="1931">
          <cell r="AS1931" t="str">
            <v>Лущеко Татьяна Александровна</v>
          </cell>
        </row>
        <row r="1932">
          <cell r="AS1932" t="str">
            <v>Лымарь Виктория Владимировна</v>
          </cell>
        </row>
        <row r="1933">
          <cell r="AS1933" t="str">
            <v>Лымарь Тамара Михайловна</v>
          </cell>
        </row>
        <row r="1934">
          <cell r="AS1934" t="str">
            <v>Лысенко Василиса Валерьевна</v>
          </cell>
        </row>
        <row r="1935">
          <cell r="AS1935" t="str">
            <v>Лысенко Эльвира Аркадьевна</v>
          </cell>
        </row>
        <row r="1936">
          <cell r="AS1936" t="str">
            <v>Лысикова Анна Анатольевна</v>
          </cell>
        </row>
        <row r="1937">
          <cell r="AS1937" t="str">
            <v>Лысикова Ольга Владимировна</v>
          </cell>
        </row>
        <row r="1938">
          <cell r="AS1938" t="str">
            <v>Любавина Светлана Юрьевна</v>
          </cell>
        </row>
        <row r="1939">
          <cell r="AS1939" t="str">
            <v>Любимова Диана Александровна</v>
          </cell>
        </row>
        <row r="1940">
          <cell r="AS1940" t="str">
            <v>Любителева Юлия Владимировна</v>
          </cell>
        </row>
        <row r="1941">
          <cell r="AS1941" t="str">
            <v>Любушкина Ольга Николаевна</v>
          </cell>
        </row>
        <row r="1942">
          <cell r="AS1942" t="str">
            <v>Люфт Александр Владимирович</v>
          </cell>
        </row>
        <row r="1943">
          <cell r="AS1943" t="str">
            <v>Лябик Иван Игоревич</v>
          </cell>
        </row>
        <row r="1944">
          <cell r="AS1944" t="str">
            <v>Лягоскин Петр Сергеевич</v>
          </cell>
        </row>
        <row r="1945">
          <cell r="AS1945" t="str">
            <v>Лядов Андрей Анатольевич</v>
          </cell>
        </row>
        <row r="1946">
          <cell r="AS1946" t="str">
            <v>Лямина Ирина Германовна</v>
          </cell>
        </row>
        <row r="1947">
          <cell r="AS1947" t="str">
            <v>Лямцев Михаил Львович</v>
          </cell>
        </row>
        <row r="1948">
          <cell r="AS1948" t="str">
            <v>Лямцева Анастасия Андреевна</v>
          </cell>
        </row>
        <row r="1949">
          <cell r="AS1949" t="str">
            <v>Лямцева Ксения Константиновна</v>
          </cell>
        </row>
        <row r="1950">
          <cell r="AS1950" t="str">
            <v>Ляшенко Марина Алексеевна</v>
          </cell>
        </row>
        <row r="1951">
          <cell r="AS1951" t="str">
            <v>Мавлявеева Кристина Ришатовна</v>
          </cell>
        </row>
        <row r="1952">
          <cell r="AS1952" t="str">
            <v>Маврина Екатерина Владимировна</v>
          </cell>
        </row>
        <row r="1953">
          <cell r="AS1953" t="str">
            <v>Маврина Мария Алексеевна</v>
          </cell>
        </row>
        <row r="1954">
          <cell r="AS1954" t="str">
            <v>Магамаева Луиза Насурлаевна</v>
          </cell>
        </row>
        <row r="1955">
          <cell r="AS1955" t="str">
            <v>Магжанов Инсар Рифатович</v>
          </cell>
        </row>
        <row r="1956">
          <cell r="AS1956" t="str">
            <v>Магомадов Бекхан Магомедович</v>
          </cell>
        </row>
        <row r="1957">
          <cell r="AS1957" t="str">
            <v>Мажаров Сергей Александрович</v>
          </cell>
        </row>
        <row r="1958">
          <cell r="AS1958" t="str">
            <v>Мазалов Евгений Сергеевич</v>
          </cell>
        </row>
        <row r="1959">
          <cell r="AS1959" t="str">
            <v>Мазлоева Ружана Лионовна</v>
          </cell>
        </row>
        <row r="1960">
          <cell r="AS1960" t="str">
            <v>Майоров Александр Владимирович</v>
          </cell>
        </row>
        <row r="1961">
          <cell r="AS1961" t="str">
            <v>Майстренко Кристина Евгеньевна</v>
          </cell>
        </row>
        <row r="1962">
          <cell r="AS1962" t="str">
            <v>Макаренко Маргарита Викторовна</v>
          </cell>
        </row>
        <row r="1963">
          <cell r="AS1963" t="str">
            <v>Макаренко Татьяна Владимировна</v>
          </cell>
        </row>
        <row r="1964">
          <cell r="AS1964" t="str">
            <v>Макаров Александр Сергеевич</v>
          </cell>
        </row>
        <row r="1965">
          <cell r="AS1965" t="str">
            <v>Макаров Павел Сергеевич</v>
          </cell>
        </row>
        <row r="1966">
          <cell r="AS1966" t="str">
            <v>Макарова Александра Сергеевна</v>
          </cell>
        </row>
        <row r="1967">
          <cell r="AS1967" t="str">
            <v>Макарова Галина Анатольевна</v>
          </cell>
        </row>
        <row r="1968">
          <cell r="AS1968" t="str">
            <v>Макарова Ирина Валерьевна</v>
          </cell>
        </row>
        <row r="1969">
          <cell r="AS1969" t="str">
            <v>Макарова Мария Владимировна</v>
          </cell>
        </row>
        <row r="1970">
          <cell r="AS1970" t="str">
            <v>Макарова Наталья Александровна</v>
          </cell>
        </row>
        <row r="1971">
          <cell r="AS1971" t="str">
            <v>Макарова Ольга Ивановна</v>
          </cell>
        </row>
        <row r="1972">
          <cell r="AS1972" t="str">
            <v>Макарова Светлана Валерьевна</v>
          </cell>
        </row>
        <row r="1973">
          <cell r="AS1973" t="str">
            <v>Макаровский Иван Александрович</v>
          </cell>
        </row>
        <row r="1974">
          <cell r="AS1974" t="str">
            <v>Макашина Ольга Евгеньевна</v>
          </cell>
        </row>
        <row r="1975">
          <cell r="AS1975" t="str">
            <v>Македонский Александр Сергеевич</v>
          </cell>
        </row>
        <row r="1976">
          <cell r="AS1976" t="str">
            <v>Максименко Наталья Юрьевна</v>
          </cell>
        </row>
        <row r="1977">
          <cell r="AS1977" t="str">
            <v>Максимова Екатерина Петровна</v>
          </cell>
        </row>
        <row r="1978">
          <cell r="AS1978" t="str">
            <v>Максимова Мария Валерьевна</v>
          </cell>
        </row>
        <row r="1979">
          <cell r="AS1979" t="str">
            <v>Максимова Светлана Николаевна</v>
          </cell>
        </row>
        <row r="1980">
          <cell r="AS1980" t="str">
            <v>Максимова Татьяна Викторовна</v>
          </cell>
        </row>
        <row r="1981">
          <cell r="AS1981" t="str">
            <v>Максимова Татьяна Сергеевна</v>
          </cell>
        </row>
        <row r="1982">
          <cell r="AS1982" t="str">
            <v>Максимович Александр Сергеевич</v>
          </cell>
        </row>
        <row r="1983">
          <cell r="AS1983" t="str">
            <v>Макуева Диана Магомедовна</v>
          </cell>
        </row>
        <row r="1984">
          <cell r="AS1984" t="str">
            <v>Макушина Татьяна Евгеньевна</v>
          </cell>
        </row>
        <row r="1985">
          <cell r="AS1985" t="str">
            <v>Макшанцев Сергей Юрьевич</v>
          </cell>
        </row>
        <row r="1986">
          <cell r="AS1986" t="str">
            <v>Малаканов Евгений Владимирович</v>
          </cell>
        </row>
        <row r="1987">
          <cell r="AS1987" t="str">
            <v>Малахова Зурида Хамзетовна</v>
          </cell>
        </row>
        <row r="1988">
          <cell r="AS1988" t="str">
            <v>Малахова Ирина Владимировна</v>
          </cell>
        </row>
        <row r="1989">
          <cell r="AS1989" t="str">
            <v>Маликов Марат Магсумович</v>
          </cell>
        </row>
        <row r="1990">
          <cell r="AS1990" t="str">
            <v>Малинин Андрей Владимирович</v>
          </cell>
        </row>
        <row r="1991">
          <cell r="AS1991" t="str">
            <v>Малинина Евгения Михайловна</v>
          </cell>
        </row>
        <row r="1992">
          <cell r="AS1992" t="str">
            <v>Малинкина Анна Юрьевна</v>
          </cell>
        </row>
        <row r="1993">
          <cell r="AS1993" t="str">
            <v>Малиновская Марина Юрьевна</v>
          </cell>
        </row>
        <row r="1994">
          <cell r="AS1994" t="str">
            <v>Малиновский Андрей Сергеевич</v>
          </cell>
        </row>
        <row r="1995">
          <cell r="AS1995" t="str">
            <v>Малов Сергей Анатольевич</v>
          </cell>
        </row>
        <row r="1996">
          <cell r="AS1996" t="str">
            <v>Малышева Елена Александровна</v>
          </cell>
        </row>
        <row r="1997">
          <cell r="AS1997" t="str">
            <v>Малышева Мария Александровна</v>
          </cell>
        </row>
        <row r="1998">
          <cell r="AS1998" t="str">
            <v>Малышенко Мария Александровна</v>
          </cell>
        </row>
        <row r="1999">
          <cell r="AS1999" t="str">
            <v>Малышко Александра Андреевна</v>
          </cell>
        </row>
        <row r="2000">
          <cell r="AS2000" t="str">
            <v>Мальсагова Арина Владимировна</v>
          </cell>
        </row>
        <row r="2001">
          <cell r="AS2001" t="str">
            <v>Мальцева Елена Геннадьевна</v>
          </cell>
        </row>
        <row r="2002">
          <cell r="AS2002" t="str">
            <v>Мальцева Жанна Витальевна</v>
          </cell>
        </row>
        <row r="2003">
          <cell r="AS2003" t="str">
            <v>Малюх Елена Олеговна</v>
          </cell>
        </row>
        <row r="2004">
          <cell r="AS2004" t="str">
            <v>Мамедова Инна Александровна</v>
          </cell>
        </row>
        <row r="2005">
          <cell r="AS2005" t="str">
            <v>Мамонова Анна Игоревна</v>
          </cell>
        </row>
        <row r="2006">
          <cell r="AS2006" t="str">
            <v>Мамонова Елена Владимировна</v>
          </cell>
        </row>
        <row r="2007">
          <cell r="AS2007" t="str">
            <v>Мамонтова Анастасия Алексеевна</v>
          </cell>
        </row>
        <row r="2008">
          <cell r="AS2008" t="str">
            <v>Мамонтова Светлана Викторовна</v>
          </cell>
        </row>
        <row r="2009">
          <cell r="AS2009" t="str">
            <v>Мамухова Луиза Султановна</v>
          </cell>
        </row>
        <row r="2010">
          <cell r="AS2010" t="str">
            <v>Мамушкин Александр Викторович</v>
          </cell>
        </row>
        <row r="2011">
          <cell r="AS2011" t="str">
            <v>Манаев Александр Александрович</v>
          </cell>
        </row>
        <row r="2012">
          <cell r="AS2012" t="str">
            <v>Манаенкова Анастасия Александровна</v>
          </cell>
        </row>
        <row r="2013">
          <cell r="AS2013" t="str">
            <v>Манакова Светлана Сергеевна</v>
          </cell>
        </row>
        <row r="2014">
          <cell r="AS2014" t="str">
            <v>Манацкова Ирина Алексеевна</v>
          </cell>
        </row>
        <row r="2015">
          <cell r="AS2015" t="str">
            <v>Мангирова Ирина Игоревна</v>
          </cell>
        </row>
        <row r="2016">
          <cell r="AS2016" t="str">
            <v>Мандрик Анна Сергеевна</v>
          </cell>
        </row>
        <row r="2017">
          <cell r="AS2017" t="str">
            <v>Манылов Артем Николаевич</v>
          </cell>
        </row>
        <row r="2018">
          <cell r="AS2018" t="str">
            <v>Манышева Надежда Леонидовна</v>
          </cell>
        </row>
        <row r="2019">
          <cell r="AS2019" t="str">
            <v>Маркин Максим Евгеньевич</v>
          </cell>
        </row>
        <row r="2020">
          <cell r="AS2020" t="str">
            <v>Маркитан Анна Николаевна</v>
          </cell>
        </row>
        <row r="2021">
          <cell r="AS2021" t="str">
            <v>Марков Александр Валерьевич</v>
          </cell>
        </row>
        <row r="2022">
          <cell r="AS2022" t="str">
            <v>Маркова Анастасия Игоревна</v>
          </cell>
        </row>
        <row r="2023">
          <cell r="AS2023" t="str">
            <v>Марковчина Елизавета Вячеславовна</v>
          </cell>
        </row>
        <row r="2024">
          <cell r="AS2024" t="str">
            <v>Марсакова Татьяна Владимировна</v>
          </cell>
        </row>
        <row r="2025">
          <cell r="AS2025" t="str">
            <v>Мартынов Роман Андреевич</v>
          </cell>
        </row>
        <row r="2026">
          <cell r="AS2026" t="str">
            <v>Мартынова Валентина Витальевна</v>
          </cell>
        </row>
        <row r="2027">
          <cell r="AS2027" t="str">
            <v>Мартынюк Наталья Станиславовна</v>
          </cell>
        </row>
        <row r="2028">
          <cell r="AS2028" t="str">
            <v>Мартьянов Александр Александрович</v>
          </cell>
        </row>
        <row r="2029">
          <cell r="AS2029" t="str">
            <v>Мартьянов Антон Владимирович</v>
          </cell>
        </row>
        <row r="2030">
          <cell r="AS2030" t="str">
            <v>Маруськина Олеся Николаевна</v>
          </cell>
        </row>
        <row r="2031">
          <cell r="AS2031" t="str">
            <v>Марценюк Елена Борисовна</v>
          </cell>
        </row>
        <row r="2032">
          <cell r="AS2032" t="str">
            <v>Марченко Владимир Эдуардович</v>
          </cell>
        </row>
        <row r="2033">
          <cell r="AS2033" t="str">
            <v>Марченко Елена Алексеевна</v>
          </cell>
        </row>
        <row r="2034">
          <cell r="AS2034" t="str">
            <v>Марченко Илья Владимирович</v>
          </cell>
        </row>
        <row r="2035">
          <cell r="AS2035" t="str">
            <v>Марченко Наталья Викторовна</v>
          </cell>
        </row>
        <row r="2036">
          <cell r="AS2036" t="str">
            <v>Марченко Татьяна Михайловна</v>
          </cell>
        </row>
        <row r="2037">
          <cell r="AS2037" t="str">
            <v>Марченкова Наталья Владимировна</v>
          </cell>
        </row>
        <row r="2038">
          <cell r="AS2038" t="str">
            <v>Маскаева Юлия Сергеевна</v>
          </cell>
        </row>
        <row r="2039">
          <cell r="AS2039" t="str">
            <v>Маслов Вячеслав Сергеевич</v>
          </cell>
        </row>
        <row r="2040">
          <cell r="AS2040" t="str">
            <v>Маслова Ольга Викторовна</v>
          </cell>
        </row>
        <row r="2041">
          <cell r="AS2041" t="str">
            <v>Маслова Яна Сергеевна</v>
          </cell>
        </row>
        <row r="2042">
          <cell r="AS2042" t="str">
            <v>Масюков Игорь Сергеевич</v>
          </cell>
        </row>
        <row r="2043">
          <cell r="AS2043" t="str">
            <v>Матвеева Елена Владимировна</v>
          </cell>
        </row>
        <row r="2044">
          <cell r="AS2044" t="str">
            <v>Матвеева Лариса Борисовна</v>
          </cell>
        </row>
        <row r="2045">
          <cell r="AS2045" t="str">
            <v>Матвеева Татьяна Владимировна</v>
          </cell>
        </row>
        <row r="2046">
          <cell r="AS2046" t="str">
            <v>Матвиенко Екатерина Сергеевна</v>
          </cell>
        </row>
        <row r="2047">
          <cell r="AS2047" t="str">
            <v>Матвиец Андрей Сергеевич</v>
          </cell>
        </row>
        <row r="2048">
          <cell r="AS2048" t="str">
            <v>Матишова Татьяна Вадимовна</v>
          </cell>
        </row>
        <row r="2049">
          <cell r="AS2049" t="str">
            <v>Матунина Лилия Фатиховна</v>
          </cell>
        </row>
        <row r="2050">
          <cell r="AS2050" t="str">
            <v>Махмутьянова Амели Мухаматвадиховна</v>
          </cell>
        </row>
        <row r="2051">
          <cell r="AS2051" t="str">
            <v>Машина Оксана Юрьевна</v>
          </cell>
        </row>
        <row r="2052">
          <cell r="AS2052" t="str">
            <v>Маякова Екатерина Михайловна</v>
          </cell>
        </row>
        <row r="2053">
          <cell r="AS2053" t="str">
            <v>Медведев Максим Дмитриевич</v>
          </cell>
        </row>
        <row r="2054">
          <cell r="AS2054" t="str">
            <v>Мезенцева Анна Владимировна</v>
          </cell>
        </row>
        <row r="2055">
          <cell r="AS2055" t="str">
            <v>Мезенцева Наталья Викторовна</v>
          </cell>
        </row>
        <row r="2056">
          <cell r="AS2056" t="str">
            <v>Мезенцева Яна Александровна</v>
          </cell>
        </row>
        <row r="2057">
          <cell r="AS2057" t="str">
            <v>Мелкумов Арам Эдуардович</v>
          </cell>
        </row>
        <row r="2058">
          <cell r="AS2058" t="str">
            <v>Мелкумян Никита Тигранович</v>
          </cell>
        </row>
        <row r="2059">
          <cell r="AS2059" t="str">
            <v>Мельник Оксана Игоревна</v>
          </cell>
        </row>
        <row r="2060">
          <cell r="AS2060" t="str">
            <v>Мельников Илья Игоревич</v>
          </cell>
        </row>
        <row r="2061">
          <cell r="AS2061" t="str">
            <v>Мельников Николай Сергеевич</v>
          </cell>
        </row>
        <row r="2062">
          <cell r="AS2062" t="str">
            <v>Мельников Павел Александрович</v>
          </cell>
        </row>
        <row r="2063">
          <cell r="AS2063" t="str">
            <v>Мельникова Виктория Петровна</v>
          </cell>
        </row>
        <row r="2064">
          <cell r="AS2064" t="str">
            <v>Мельникова Мария Леонидовна</v>
          </cell>
        </row>
        <row r="2065">
          <cell r="AS2065" t="str">
            <v>Мельникова Наталья Васильевна</v>
          </cell>
        </row>
        <row r="2066">
          <cell r="AS2066" t="str">
            <v>Мельникова Наталья Владимировна</v>
          </cell>
        </row>
        <row r="2067">
          <cell r="AS2067" t="str">
            <v>Меньшенина Елена Викторовна</v>
          </cell>
        </row>
        <row r="2068">
          <cell r="AS2068" t="str">
            <v>Меньшикова Наталья Михайловна</v>
          </cell>
        </row>
        <row r="2069">
          <cell r="AS2069" t="str">
            <v>Меньшикова Оксана Владимировна</v>
          </cell>
        </row>
        <row r="2070">
          <cell r="AS2070" t="str">
            <v>Мерзлов Сергей Серафимович</v>
          </cell>
        </row>
        <row r="2071">
          <cell r="AS2071" t="str">
            <v>Меркулов Максим Вячеславович</v>
          </cell>
        </row>
        <row r="2072">
          <cell r="AS2072" t="str">
            <v>Меркулова Виктория Николаевна</v>
          </cell>
        </row>
        <row r="2073">
          <cell r="AS2073" t="str">
            <v>Меркулова Марина Ивановна</v>
          </cell>
        </row>
        <row r="2074">
          <cell r="AS2074" t="str">
            <v>Меркулова Ольга Григорьевна</v>
          </cell>
        </row>
        <row r="2075">
          <cell r="AS2075" t="str">
            <v>Меркулова Татьяна Ивановна</v>
          </cell>
        </row>
        <row r="2076">
          <cell r="AS2076" t="str">
            <v>Меркулова Яна Андреевна</v>
          </cell>
        </row>
        <row r="2077">
          <cell r="AS2077" t="str">
            <v>Меркушина Ирина Александровна</v>
          </cell>
        </row>
        <row r="2078">
          <cell r="AS2078" t="str">
            <v>Мершина Светлана Николаевна</v>
          </cell>
        </row>
        <row r="2079">
          <cell r="AS2079" t="str">
            <v>Местников Василий Васильевич</v>
          </cell>
        </row>
        <row r="2080">
          <cell r="AS2080" t="str">
            <v>Метелева Наталия Викторовна</v>
          </cell>
        </row>
        <row r="2081">
          <cell r="AS2081" t="str">
            <v>Метлов Сергей Николаевич</v>
          </cell>
        </row>
        <row r="2082">
          <cell r="AS2082" t="str">
            <v>Мешкова Ольга Юрьевна</v>
          </cell>
        </row>
        <row r="2083">
          <cell r="AS2083" t="str">
            <v>Мещанова Марина Николаевна</v>
          </cell>
        </row>
        <row r="2084">
          <cell r="AS2084" t="str">
            <v>Мещерина Татьяна Михайловна</v>
          </cell>
        </row>
        <row r="2085">
          <cell r="AS2085" t="str">
            <v>Мещеряков Александр Николаевич</v>
          </cell>
        </row>
        <row r="2086">
          <cell r="AS2086" t="str">
            <v>Мизернюк Илья Юрьевич</v>
          </cell>
        </row>
        <row r="2087">
          <cell r="AS2087" t="str">
            <v>Микаелян Арусяк Араратовна</v>
          </cell>
        </row>
        <row r="2088">
          <cell r="AS2088" t="str">
            <v>Милинш Надежда Леонидовна</v>
          </cell>
        </row>
        <row r="2089">
          <cell r="AS2089" t="str">
            <v>Мильбергер Елена Валентиновна</v>
          </cell>
        </row>
        <row r="2090">
          <cell r="AS2090" t="str">
            <v>Минаева Александра Юрьевна</v>
          </cell>
        </row>
        <row r="2091">
          <cell r="AS2091" t="str">
            <v>Минакин Вадим Геннадьевич</v>
          </cell>
        </row>
        <row r="2092">
          <cell r="AS2092" t="str">
            <v>Минакова Юлия Игоревна</v>
          </cell>
        </row>
        <row r="2093">
          <cell r="AS2093" t="str">
            <v>Мингазова Эльвира Рафаиловна</v>
          </cell>
        </row>
        <row r="2094">
          <cell r="AS2094" t="str">
            <v>Минеева Анастасия Николаевна</v>
          </cell>
        </row>
        <row r="2095">
          <cell r="AS2095" t="str">
            <v>Миннебаев Тимур Исламович</v>
          </cell>
        </row>
        <row r="2096">
          <cell r="AS2096" t="str">
            <v>Миннемухаметова Нелля Николаевна</v>
          </cell>
        </row>
        <row r="2097">
          <cell r="AS2097" t="str">
            <v>Миннуллина Анна Владимировна</v>
          </cell>
        </row>
        <row r="2098">
          <cell r="AS2098" t="str">
            <v>Минулина Надежда Сергеевна</v>
          </cell>
        </row>
        <row r="2099">
          <cell r="AS2099" t="str">
            <v>Минута Дарья Сергеевна</v>
          </cell>
        </row>
        <row r="2100">
          <cell r="AS2100" t="str">
            <v>Миншакиров Айрат Ильгизович</v>
          </cell>
        </row>
        <row r="2101">
          <cell r="AS2101" t="str">
            <v>Миролюбова Марина Сергеевна</v>
          </cell>
        </row>
        <row r="2102">
          <cell r="AS2102" t="str">
            <v>Мироненко Сергей Владимирович</v>
          </cell>
        </row>
        <row r="2103">
          <cell r="AS2103" t="str">
            <v>Мироничев Владимир Сергеевич</v>
          </cell>
        </row>
        <row r="2104">
          <cell r="AS2104" t="str">
            <v>Мироничева Евгения Владимировна</v>
          </cell>
        </row>
        <row r="2105">
          <cell r="AS2105" t="str">
            <v>Миронова Екатерина Михайловна</v>
          </cell>
        </row>
        <row r="2106">
          <cell r="AS2106" t="str">
            <v>Миронова Елена Валерьевна</v>
          </cell>
        </row>
        <row r="2107">
          <cell r="AS2107" t="str">
            <v>Миронова Елена Викторовна</v>
          </cell>
        </row>
        <row r="2108">
          <cell r="AS2108" t="str">
            <v>Миронова Оксана Сергеевна</v>
          </cell>
        </row>
        <row r="2109">
          <cell r="AS2109" t="str">
            <v>Миронова Татьяна Петровна</v>
          </cell>
        </row>
        <row r="2110">
          <cell r="AS2110" t="str">
            <v>Мирончикова Ольга Николаевна</v>
          </cell>
        </row>
        <row r="2111">
          <cell r="AS2111" t="str">
            <v>Мирохина Ирина Олеговна</v>
          </cell>
        </row>
        <row r="2112">
          <cell r="AS2112" t="str">
            <v>Мирошниченко Мария Сергеевна</v>
          </cell>
        </row>
        <row r="2113">
          <cell r="AS2113" t="str">
            <v>Мирошниченко Татьяна Владимировна</v>
          </cell>
        </row>
        <row r="2114">
          <cell r="AS2114" t="str">
            <v>Мисирбиев Арсен Тимурович</v>
          </cell>
        </row>
        <row r="2115">
          <cell r="AS2115" t="str">
            <v>Миськова Татьяна Константиновна</v>
          </cell>
        </row>
        <row r="2116">
          <cell r="AS2116" t="str">
            <v>Мисюрева Ольга Михайловна</v>
          </cell>
        </row>
        <row r="2117">
          <cell r="AS2117" t="str">
            <v>Митасев Сергей Викторович</v>
          </cell>
        </row>
        <row r="2118">
          <cell r="AS2118" t="str">
            <v>Митева Олеся Кимовна</v>
          </cell>
        </row>
        <row r="2119">
          <cell r="AS2119" t="str">
            <v>Митрофанов Евгений Валерьевич</v>
          </cell>
        </row>
        <row r="2120">
          <cell r="AS2120" t="str">
            <v>Митюхин Виктор Андреевич</v>
          </cell>
        </row>
        <row r="2121">
          <cell r="AS2121" t="str">
            <v>Мифтяхов Ильяс Раисович</v>
          </cell>
        </row>
        <row r="2122">
          <cell r="AS2122" t="str">
            <v>Михайлова Галина Федоровна</v>
          </cell>
        </row>
        <row r="2123">
          <cell r="AS2123" t="str">
            <v>Михайлова Ирина Анатольевна</v>
          </cell>
        </row>
        <row r="2124">
          <cell r="AS2124" t="str">
            <v>Михайлова Ирина Валерьевна</v>
          </cell>
        </row>
        <row r="2125">
          <cell r="AS2125" t="str">
            <v>Михайлова Татьяна Николаевна</v>
          </cell>
        </row>
        <row r="2126">
          <cell r="AS2126" t="str">
            <v>Михайловская Екатерина Михайловна</v>
          </cell>
        </row>
        <row r="2127">
          <cell r="AS2127" t="str">
            <v>Михайлюк Владимир Эдуардович</v>
          </cell>
        </row>
        <row r="2128">
          <cell r="AS2128" t="str">
            <v>Михалецкий Александр Сергеевич</v>
          </cell>
        </row>
        <row r="2129">
          <cell r="AS2129" t="str">
            <v>Михальский Анатолий Анатольевич</v>
          </cell>
        </row>
        <row r="2130">
          <cell r="AS2130" t="str">
            <v>Михальченкова Светлана Григорьевна</v>
          </cell>
        </row>
        <row r="2131">
          <cell r="AS2131" t="str">
            <v>Михеева Анастасия Михайловна</v>
          </cell>
        </row>
        <row r="2132">
          <cell r="AS2132" t="str">
            <v>Михеева Светлана Николаевна</v>
          </cell>
        </row>
        <row r="2133">
          <cell r="AS2133" t="str">
            <v>Михина Олеся Игоревна</v>
          </cell>
        </row>
        <row r="2134">
          <cell r="AS2134" t="str">
            <v>Михонина Ольга Анатольевна</v>
          </cell>
        </row>
        <row r="2135">
          <cell r="AS2135" t="str">
            <v>Мишагина Ольга Александровна</v>
          </cell>
        </row>
        <row r="2136">
          <cell r="AS2136" t="str">
            <v>Мишура Владимир Сергеевич</v>
          </cell>
        </row>
        <row r="2137">
          <cell r="AS2137" t="str">
            <v>Миэттинен Вячеслав Александрович</v>
          </cell>
        </row>
        <row r="2138">
          <cell r="AS2138" t="str">
            <v>Мкртчян Гайк Гагикович</v>
          </cell>
        </row>
        <row r="2139">
          <cell r="AS2139" t="str">
            <v>Младенцева Оксана Викторовна</v>
          </cell>
        </row>
        <row r="2140">
          <cell r="AS2140" t="str">
            <v>Мнацаканян Марина Нахишевна</v>
          </cell>
        </row>
        <row r="2141">
          <cell r="AS2141" t="str">
            <v>Мовшович Андрей Андреевич</v>
          </cell>
        </row>
        <row r="2142">
          <cell r="AS2142" t="str">
            <v>Моисеева Анна Дмитриевна</v>
          </cell>
        </row>
        <row r="2143">
          <cell r="AS2143" t="str">
            <v>Мокрова Екатерина Андреевна</v>
          </cell>
        </row>
        <row r="2144">
          <cell r="AS2144" t="str">
            <v>Молодкина Оксана Алексеевна</v>
          </cell>
        </row>
        <row r="2145">
          <cell r="AS2145" t="str">
            <v>Молодых Алексей Евгеньевич</v>
          </cell>
        </row>
        <row r="2146">
          <cell r="AS2146" t="str">
            <v>Молодых Татьяна Юрьевна</v>
          </cell>
        </row>
        <row r="2147">
          <cell r="AS2147" t="str">
            <v>Молчанова Ирина Николаевна</v>
          </cell>
        </row>
        <row r="2148">
          <cell r="AS2148" t="str">
            <v>Момсякова Светлана Павловна</v>
          </cell>
        </row>
        <row r="2149">
          <cell r="AS2149" t="str">
            <v>Монахова Елена Валерьевна</v>
          </cell>
        </row>
        <row r="2150">
          <cell r="AS2150" t="str">
            <v>Монгуш Отчугаш Сергеевич</v>
          </cell>
        </row>
        <row r="2151">
          <cell r="AS2151" t="str">
            <v>Моргач в Владимир Владимирович</v>
          </cell>
        </row>
        <row r="2152">
          <cell r="AS2152" t="str">
            <v>Мордвинов Николай Сергеевич</v>
          </cell>
        </row>
        <row r="2153">
          <cell r="AS2153" t="str">
            <v>Морина Анастасия Леоновна</v>
          </cell>
        </row>
        <row r="2154">
          <cell r="AS2154" t="str">
            <v>Мороз Антон Вадимович</v>
          </cell>
        </row>
        <row r="2155">
          <cell r="AS2155" t="str">
            <v>Морозкина Елена Владимировна</v>
          </cell>
        </row>
        <row r="2156">
          <cell r="AS2156" t="str">
            <v>Морозов Александр Олегович</v>
          </cell>
        </row>
        <row r="2157">
          <cell r="AS2157" t="str">
            <v>Морозова Анастасия Ралифовна</v>
          </cell>
        </row>
        <row r="2158">
          <cell r="AS2158" t="str">
            <v>Морозова Анна Валерьевна</v>
          </cell>
        </row>
        <row r="2159">
          <cell r="AS2159" t="str">
            <v>Морозова Екатерина Андреевна</v>
          </cell>
        </row>
        <row r="2160">
          <cell r="AS2160" t="str">
            <v>Мосиенко Елена Степановна</v>
          </cell>
        </row>
        <row r="2161">
          <cell r="AS2161" t="str">
            <v>Москвина Светлана Мансуровна</v>
          </cell>
        </row>
        <row r="2162">
          <cell r="AS2162" t="str">
            <v>Мосунова Татьяна Александровна</v>
          </cell>
        </row>
        <row r="2163">
          <cell r="AS2163" t="str">
            <v>Мотрюк Дмитрий Михайлович</v>
          </cell>
        </row>
        <row r="2164">
          <cell r="AS2164" t="str">
            <v>Мотыленок Эльвира Александровна</v>
          </cell>
        </row>
        <row r="2165">
          <cell r="AS2165" t="str">
            <v>Мохов Антон Сергеевич</v>
          </cell>
        </row>
        <row r="2166">
          <cell r="AS2166" t="str">
            <v>Мочалов Андрей Васильевич</v>
          </cell>
        </row>
        <row r="2167">
          <cell r="AS2167" t="str">
            <v>Мочалова Ирина Александровна</v>
          </cell>
        </row>
        <row r="2168">
          <cell r="AS2168" t="str">
            <v>Мрясова Нина Петровна</v>
          </cell>
        </row>
        <row r="2169">
          <cell r="AS2169" t="str">
            <v>Мужикбаева Дамира Ергалиевна</v>
          </cell>
        </row>
        <row r="2170">
          <cell r="AS2170" t="str">
            <v>Муллин Алексей Валерьевич</v>
          </cell>
        </row>
        <row r="2171">
          <cell r="AS2171" t="str">
            <v>Муляк Марина Сергеевна</v>
          </cell>
        </row>
        <row r="2172">
          <cell r="AS2172" t="str">
            <v>Мун Анна Александровна</v>
          </cell>
        </row>
        <row r="2173">
          <cell r="AS2173" t="str">
            <v>Муравьева Наталья Николаевна</v>
          </cell>
        </row>
        <row r="2174">
          <cell r="AS2174" t="str">
            <v>Мурадян Софья Геворговна</v>
          </cell>
        </row>
        <row r="2175">
          <cell r="AS2175" t="str">
            <v>Муранов Дмитрий Сергеевич</v>
          </cell>
        </row>
        <row r="2176">
          <cell r="AS2176" t="str">
            <v>Мурашова Ольга Валентиновна</v>
          </cell>
        </row>
        <row r="2177">
          <cell r="AS2177" t="str">
            <v>Мусина Евгения Александровна</v>
          </cell>
        </row>
        <row r="2178">
          <cell r="AS2178" t="str">
            <v>Мусина Эльвира Мансуровна</v>
          </cell>
        </row>
        <row r="2179">
          <cell r="AS2179" t="str">
            <v>Муслимова Алина Шевкетовна</v>
          </cell>
        </row>
        <row r="2180">
          <cell r="AS2180" t="str">
            <v>Мусоркин Тимур Валерьевич</v>
          </cell>
        </row>
        <row r="2181">
          <cell r="AS2181" t="str">
            <v>Мустафина Гузель Тагировна</v>
          </cell>
        </row>
        <row r="2182">
          <cell r="AS2182" t="str">
            <v>Мустонина Елена Александровна</v>
          </cell>
        </row>
        <row r="2183">
          <cell r="AS2183" t="str">
            <v>Мутаева Эльза Викторовна</v>
          </cell>
        </row>
        <row r="2184">
          <cell r="AS2184" t="str">
            <v>Муталиев Амурклан Ибрагимович</v>
          </cell>
        </row>
        <row r="2185">
          <cell r="AS2185" t="str">
            <v>Муфлиев Рустам Ясавиевич</v>
          </cell>
        </row>
        <row r="2186">
          <cell r="AS2186" t="str">
            <v>Мухаматуллина Алина Рифовна</v>
          </cell>
        </row>
        <row r="2187">
          <cell r="AS2187" t="str">
            <v>Мухаметдинов Ильшат Рамилевич</v>
          </cell>
        </row>
        <row r="2188">
          <cell r="AS2188" t="str">
            <v>Мухаметдинова Элина Айратовна</v>
          </cell>
        </row>
        <row r="2189">
          <cell r="AS2189" t="str">
            <v>Мухин Роман Александрович</v>
          </cell>
        </row>
        <row r="2190">
          <cell r="AS2190" t="str">
            <v>Мушанова Екатерина Васильевна</v>
          </cell>
        </row>
        <row r="2191">
          <cell r="AS2191" t="str">
            <v>Муштин Антон Олегович</v>
          </cell>
        </row>
        <row r="2192">
          <cell r="AS2192" t="str">
            <v>Мызникова Дарья Евгеньевна</v>
          </cell>
        </row>
        <row r="2193">
          <cell r="AS2193" t="str">
            <v>Мышлянова Оксана Петровна</v>
          </cell>
        </row>
        <row r="2194">
          <cell r="AS2194" t="str">
            <v>Мягков Евгений Владимирович</v>
          </cell>
        </row>
        <row r="2195">
          <cell r="AS2195" t="str">
            <v>Мякишева Марина Александровна</v>
          </cell>
        </row>
        <row r="2196">
          <cell r="AS2196" t="str">
            <v>Навоенко Герман Игоревич</v>
          </cell>
        </row>
        <row r="2197">
          <cell r="AS2197" t="str">
            <v>Нагаев Артур Надырович</v>
          </cell>
        </row>
        <row r="2198">
          <cell r="AS2198" t="str">
            <v>Нагаева Нина Ивановна</v>
          </cell>
        </row>
        <row r="2199">
          <cell r="AS2199" t="str">
            <v>Нагматуллина Светлана Владимировна</v>
          </cell>
        </row>
        <row r="2200">
          <cell r="AS2200" t="str">
            <v>Нагорняк Марина Сергеевна</v>
          </cell>
        </row>
        <row r="2201">
          <cell r="AS2201" t="str">
            <v>Надеждина Наталья Александровна</v>
          </cell>
        </row>
        <row r="2202">
          <cell r="AS2202" t="str">
            <v>Надершин Ленар Минахтамович</v>
          </cell>
        </row>
        <row r="2203">
          <cell r="AS2203" t="str">
            <v>Надькин Антон Юрьевич</v>
          </cell>
        </row>
        <row r="2204">
          <cell r="AS2204" t="str">
            <v>Назарихина Анастасия Викторовна</v>
          </cell>
        </row>
        <row r="2205">
          <cell r="AS2205" t="str">
            <v>Назаров Алексей Викторович</v>
          </cell>
        </row>
        <row r="2206">
          <cell r="AS2206" t="str">
            <v>Назаров Павел Иванович</v>
          </cell>
        </row>
        <row r="2207">
          <cell r="AS2207" t="str">
            <v>Назарова Гульнара Ахатовна</v>
          </cell>
        </row>
        <row r="2208">
          <cell r="AS2208" t="str">
            <v>Назарова Екатерина Евгеньевна</v>
          </cell>
        </row>
        <row r="2209">
          <cell r="AS2209" t="str">
            <v>Назарова Любовь Александровна</v>
          </cell>
        </row>
        <row r="2210">
          <cell r="AS2210" t="str">
            <v>Назарова Мария Олеговна</v>
          </cell>
        </row>
        <row r="2211">
          <cell r="AS2211" t="str">
            <v>Назарько Ирина Юрьевна</v>
          </cell>
        </row>
        <row r="2212">
          <cell r="AS2212" t="str">
            <v>Назимова Светлана Владиславовна</v>
          </cell>
        </row>
        <row r="2213">
          <cell r="AS2213" t="str">
            <v>Назин Игорь Валерьевич</v>
          </cell>
        </row>
        <row r="2214">
          <cell r="AS2214" t="str">
            <v>Назина Любовь Константиновна</v>
          </cell>
        </row>
        <row r="2215">
          <cell r="AS2215" t="str">
            <v>Назинян Оганес Вачикович</v>
          </cell>
        </row>
        <row r="2216">
          <cell r="AS2216" t="str">
            <v>Найденова Алина Валерьевна</v>
          </cell>
        </row>
        <row r="2217">
          <cell r="AS2217" t="str">
            <v>Наимов Константин Каримджонович</v>
          </cell>
        </row>
        <row r="2218">
          <cell r="AS2218" t="str">
            <v>Налетова Анна Вячеславовна</v>
          </cell>
        </row>
        <row r="2219">
          <cell r="AS2219" t="str">
            <v>Налимова Марина Владимировна</v>
          </cell>
        </row>
        <row r="2220">
          <cell r="AS2220" t="str">
            <v>Нам Людмила Вилорьевна</v>
          </cell>
        </row>
        <row r="2221">
          <cell r="AS2221" t="str">
            <v>Нарочная Ольга Вадимовна</v>
          </cell>
        </row>
        <row r="2222">
          <cell r="AS2222" t="str">
            <v>Насибян Евгений Артоевич</v>
          </cell>
        </row>
        <row r="2223">
          <cell r="AS2223" t="str">
            <v>Насретдинова Екатерина Рафиковна</v>
          </cell>
        </row>
        <row r="2224">
          <cell r="AS2224" t="str">
            <v>Наумов Михаил Владимирович</v>
          </cell>
        </row>
        <row r="2225">
          <cell r="AS2225" t="str">
            <v>Невзорова Елена Валерьевна</v>
          </cell>
        </row>
        <row r="2226">
          <cell r="AS2226" t="str">
            <v>Невоструева Наталья Сергеевна</v>
          </cell>
        </row>
        <row r="2227">
          <cell r="AS2227" t="str">
            <v>Негрова Мария Романовна</v>
          </cell>
        </row>
        <row r="2228">
          <cell r="AS2228" t="str">
            <v>Недзвецкая Кристина Владимировна</v>
          </cell>
        </row>
        <row r="2229">
          <cell r="AS2229" t="str">
            <v>Недыхалова Наталья Александровна</v>
          </cell>
        </row>
        <row r="2230">
          <cell r="AS2230" t="str">
            <v>Неизвестный Александр Андреевич</v>
          </cell>
        </row>
        <row r="2231">
          <cell r="AS2231" t="str">
            <v>Некрасова Елена Юрьевна</v>
          </cell>
        </row>
        <row r="2232">
          <cell r="AS2232" t="str">
            <v>Некрасова Наталья Петровна</v>
          </cell>
        </row>
        <row r="2233">
          <cell r="AS2233" t="str">
            <v>Некрасова Татьяна Ивановна</v>
          </cell>
        </row>
        <row r="2234">
          <cell r="AS2234" t="str">
            <v>Некрылова Наталья Игоревна</v>
          </cell>
        </row>
        <row r="2235">
          <cell r="AS2235" t="str">
            <v>Немировский Егор Григорьевич</v>
          </cell>
        </row>
        <row r="2236">
          <cell r="AS2236" t="str">
            <v>Немушева Ольга Борисовна</v>
          </cell>
        </row>
        <row r="2237">
          <cell r="AS2237" t="str">
            <v>Ненахова Ники Вячеславовна</v>
          </cell>
        </row>
        <row r="2238">
          <cell r="AS2238" t="str">
            <v>Ненашева Олеся Юрьевна</v>
          </cell>
        </row>
        <row r="2239">
          <cell r="AS2239" t="str">
            <v>Непогодина Дарья Юрьевна</v>
          </cell>
        </row>
        <row r="2240">
          <cell r="AS2240" t="str">
            <v>Нестеров Владимир Игоревич</v>
          </cell>
        </row>
        <row r="2241">
          <cell r="AS2241" t="str">
            <v>Неудачина Елена Сергеевна</v>
          </cell>
        </row>
        <row r="2242">
          <cell r="AS2242" t="str">
            <v>Неустроева Марина Александровна</v>
          </cell>
        </row>
        <row r="2243">
          <cell r="AS2243" t="str">
            <v>Нечаева Галина Владимировна</v>
          </cell>
        </row>
        <row r="2244">
          <cell r="AS2244" t="str">
            <v>Нечаева Светлана Геннадьевна</v>
          </cell>
        </row>
        <row r="2245">
          <cell r="AS2245" t="str">
            <v>Нечай Алексей Дмитриевич</v>
          </cell>
        </row>
        <row r="2246">
          <cell r="AS2246" t="str">
            <v>Нешатаев Владислав Анатольевич</v>
          </cell>
        </row>
        <row r="2247">
          <cell r="AS2247" t="str">
            <v>Нешатаева Виктория Викторовна</v>
          </cell>
        </row>
        <row r="2248">
          <cell r="AS2248" t="str">
            <v>Нигматзянов Марат Алисович</v>
          </cell>
        </row>
        <row r="2249">
          <cell r="AS2249" t="str">
            <v>Нигматуллина Гузель Ильдусовна</v>
          </cell>
        </row>
        <row r="2250">
          <cell r="AS2250" t="str">
            <v>Низамитинов Руслан Игоревич</v>
          </cell>
        </row>
        <row r="2251">
          <cell r="AS2251" t="str">
            <v>Низкодубова Мария Владимировна</v>
          </cell>
        </row>
        <row r="2252">
          <cell r="AS2252" t="str">
            <v>Никитин Денис Сергеевич</v>
          </cell>
        </row>
        <row r="2253">
          <cell r="AS2253" t="str">
            <v>Никитин Евгений Викторович</v>
          </cell>
        </row>
        <row r="2254">
          <cell r="AS2254" t="str">
            <v>Никитин Павел Павлович</v>
          </cell>
        </row>
        <row r="2255">
          <cell r="AS2255" t="str">
            <v>Никитина Мария Алексеевна</v>
          </cell>
        </row>
        <row r="2256">
          <cell r="AS2256" t="str">
            <v>Никиткина Екатерина Борисовна</v>
          </cell>
        </row>
        <row r="2257">
          <cell r="AS2257" t="str">
            <v>Никифоров Иван Павлович</v>
          </cell>
        </row>
        <row r="2258">
          <cell r="AS2258" t="str">
            <v>Никифорова Наталья Геннадьевна</v>
          </cell>
        </row>
        <row r="2259">
          <cell r="AS2259" t="str">
            <v>Никифорова Наталья Николаевна</v>
          </cell>
        </row>
        <row r="2260">
          <cell r="AS2260" t="str">
            <v>Никишина Юлия Владимировна</v>
          </cell>
        </row>
        <row r="2261">
          <cell r="AS2261" t="str">
            <v>Никлагин Леонид Геннадьевич</v>
          </cell>
        </row>
        <row r="2262">
          <cell r="AS2262" t="str">
            <v>Николаев Михаил Валериевич</v>
          </cell>
        </row>
        <row r="2263">
          <cell r="AS2263" t="str">
            <v>Николаева Екатерина Ивановна</v>
          </cell>
        </row>
        <row r="2264">
          <cell r="AS2264" t="str">
            <v>Николаева Надежда Васильевна</v>
          </cell>
        </row>
        <row r="2265">
          <cell r="AS2265" t="str">
            <v>Николаева Светлана Сергеевна</v>
          </cell>
        </row>
        <row r="2266">
          <cell r="AS2266" t="str">
            <v>Николаенко Анастасия Олеговна</v>
          </cell>
        </row>
        <row r="2267">
          <cell r="AS2267" t="str">
            <v>Николаенко Максим Олегович</v>
          </cell>
        </row>
        <row r="2268">
          <cell r="AS2268" t="str">
            <v>Николаенко Сергей Валерьевич</v>
          </cell>
        </row>
        <row r="2269">
          <cell r="AS2269" t="str">
            <v>Никонова Алла Сергеевна</v>
          </cell>
        </row>
        <row r="2270">
          <cell r="AS2270" t="str">
            <v>Никонова Светлана Андреевна</v>
          </cell>
        </row>
        <row r="2271">
          <cell r="AS2271" t="str">
            <v>Никонорова Алиса Михайловна</v>
          </cell>
        </row>
        <row r="2272">
          <cell r="AS2272" t="str">
            <v>Никулин Алексей Владимирович</v>
          </cell>
        </row>
        <row r="2273">
          <cell r="AS2273" t="str">
            <v>Никулин Константин Евгеньевич</v>
          </cell>
        </row>
        <row r="2274">
          <cell r="AS2274" t="str">
            <v>Никулина Ирина Владимировна</v>
          </cell>
        </row>
        <row r="2275">
          <cell r="AS2275" t="str">
            <v>Никулина Кристина Юрьевна</v>
          </cell>
        </row>
        <row r="2276">
          <cell r="AS2276" t="str">
            <v>Нискорова Ольга Викторовна</v>
          </cell>
        </row>
        <row r="2277">
          <cell r="AS2277" t="str">
            <v>Нислина Татьяна Михайловна</v>
          </cell>
        </row>
        <row r="2278">
          <cell r="AS2278" t="str">
            <v>Нифонтов Роман Владимирович</v>
          </cell>
        </row>
        <row r="2279">
          <cell r="AS2279" t="str">
            <v>Ничипуренко Валерия Васильевна</v>
          </cell>
        </row>
        <row r="2280">
          <cell r="AS2280" t="str">
            <v>Новикова Светлана Валентиновна</v>
          </cell>
        </row>
        <row r="2281">
          <cell r="AS2281" t="str">
            <v>Новикова Татьяна Александровна</v>
          </cell>
        </row>
        <row r="2282">
          <cell r="AS2282" t="str">
            <v>Новицкий Александр Валерьевич</v>
          </cell>
        </row>
        <row r="2283">
          <cell r="AS2283" t="str">
            <v>Новожилова Людмила Владимировна</v>
          </cell>
        </row>
        <row r="2284">
          <cell r="AS2284" t="str">
            <v>Новожилова Юлия Александровна</v>
          </cell>
        </row>
        <row r="2285">
          <cell r="AS2285" t="str">
            <v>Новос лова Ирина Игоревна</v>
          </cell>
        </row>
        <row r="2286">
          <cell r="AS2286" t="str">
            <v>Новоселов Алексей Леонидович</v>
          </cell>
        </row>
        <row r="2287">
          <cell r="AS2287" t="str">
            <v>Новоселова Екатерина Игоревна</v>
          </cell>
        </row>
        <row r="2288">
          <cell r="AS2288" t="str">
            <v>Новоторов Артем Геннадьевич</v>
          </cell>
        </row>
        <row r="2289">
          <cell r="AS2289" t="str">
            <v>Носатова Екатерина Григорьевна</v>
          </cell>
        </row>
        <row r="2290">
          <cell r="AS2290" t="str">
            <v>Носатова Ульяна Валерьевна</v>
          </cell>
        </row>
        <row r="2291">
          <cell r="AS2291" t="str">
            <v>Носачев Игорь Викторович</v>
          </cell>
        </row>
        <row r="2292">
          <cell r="AS2292" t="str">
            <v>Носикова Елена Викторовна</v>
          </cell>
        </row>
        <row r="2293">
          <cell r="AS2293" t="str">
            <v>Носкова Юлия Олеговна</v>
          </cell>
        </row>
        <row r="2294">
          <cell r="AS2294" t="str">
            <v>Носов Иван Дмитриевич</v>
          </cell>
        </row>
        <row r="2295">
          <cell r="AS2295" t="str">
            <v>Носов Николай Николаевич</v>
          </cell>
        </row>
        <row r="2296">
          <cell r="AS2296" t="str">
            <v>Носова Анастасия Ринатовна</v>
          </cell>
        </row>
        <row r="2297">
          <cell r="AS2297" t="str">
            <v>Нохенова Виктория Борисовна</v>
          </cell>
        </row>
        <row r="2298">
          <cell r="AS2298" t="str">
            <v>Нуднов Александр Федорович</v>
          </cell>
        </row>
        <row r="2299">
          <cell r="AS2299" t="str">
            <v>Нуждина Ирина Ильинична</v>
          </cell>
        </row>
        <row r="2300">
          <cell r="AS2300" t="str">
            <v>Нуждина Надежда Владимировна</v>
          </cell>
        </row>
        <row r="2301">
          <cell r="AS2301" t="str">
            <v>Нургалеева Эльвира Ануфовна</v>
          </cell>
        </row>
        <row r="2302">
          <cell r="AS2302" t="str">
            <v>Нуретдинов Руслан Ринатович</v>
          </cell>
        </row>
        <row r="2303">
          <cell r="AS2303" t="str">
            <v>Нурилов Гаджи Нурилавович</v>
          </cell>
        </row>
        <row r="2304">
          <cell r="AS2304" t="str">
            <v>Нурмухаметов Фанис Фаргатович</v>
          </cell>
        </row>
        <row r="2305">
          <cell r="AS2305" t="str">
            <v>Нуруллина Анастасия Рашитовна</v>
          </cell>
        </row>
        <row r="2306">
          <cell r="AS2306" t="str">
            <v>Нуруллов Евгений Ринатович</v>
          </cell>
        </row>
        <row r="2307">
          <cell r="AS2307" t="str">
            <v>Нюбина Елена Геннадиевна</v>
          </cell>
        </row>
        <row r="2308">
          <cell r="AS2308" t="str">
            <v>Оберняк Александр Сергеевич</v>
          </cell>
        </row>
        <row r="2309">
          <cell r="AS2309" t="str">
            <v>Оборин Андрей Викторович</v>
          </cell>
        </row>
        <row r="2310">
          <cell r="AS2310" t="str">
            <v>Оборовский Александр Александрович</v>
          </cell>
        </row>
        <row r="2311">
          <cell r="AS2311" t="str">
            <v>Обухов Андрей Игоревич</v>
          </cell>
        </row>
        <row r="2312">
          <cell r="AS2312" t="str">
            <v>Обухова Анастасия Федоровна</v>
          </cell>
        </row>
        <row r="2313">
          <cell r="AS2313" t="str">
            <v>Обухова Евгения Аркадьевна</v>
          </cell>
        </row>
        <row r="2314">
          <cell r="AS2314" t="str">
            <v>Овсепян Ася Валентиновна</v>
          </cell>
        </row>
        <row r="2315">
          <cell r="AS2315" t="str">
            <v>Овчаренко Елена Юрьевна</v>
          </cell>
        </row>
        <row r="2316">
          <cell r="AS2316" t="str">
            <v>Овчинников Антон Юрьевич</v>
          </cell>
        </row>
        <row r="2317">
          <cell r="AS2317" t="str">
            <v>Овчинникова Александра Сергеевна</v>
          </cell>
        </row>
        <row r="2318">
          <cell r="AS2318" t="str">
            <v>Овчинникова Виктория Викторовна</v>
          </cell>
        </row>
        <row r="2319">
          <cell r="AS2319" t="str">
            <v>Овчинникова Галина Викторовна</v>
          </cell>
        </row>
        <row r="2320">
          <cell r="AS2320" t="str">
            <v>Овчинникова Ольга Игоревна</v>
          </cell>
        </row>
        <row r="2321">
          <cell r="AS2321" t="str">
            <v>Оганджанян Арсен Рудикович</v>
          </cell>
        </row>
        <row r="2322">
          <cell r="AS2322" t="str">
            <v>Оганесян Ануш Вардановна</v>
          </cell>
        </row>
        <row r="2323">
          <cell r="AS2323" t="str">
            <v>Одинцова Эльвира Алексеевна</v>
          </cell>
        </row>
        <row r="2324">
          <cell r="AS2324" t="str">
            <v>Однодворцев Михаил Игоревич</v>
          </cell>
        </row>
        <row r="2325">
          <cell r="AS2325" t="str">
            <v>Однодворцева Екатерина Валентиновна</v>
          </cell>
        </row>
        <row r="2326">
          <cell r="AS2326" t="str">
            <v>Одношивкина Екатерина Анатольевна</v>
          </cell>
        </row>
        <row r="2327">
          <cell r="AS2327" t="str">
            <v>Озерова Наталья Олеговна</v>
          </cell>
        </row>
        <row r="2328">
          <cell r="AS2328" t="str">
            <v>Окладников Сергей Павлович</v>
          </cell>
        </row>
        <row r="2329">
          <cell r="AS2329" t="str">
            <v>Олейник Галина Николаевна</v>
          </cell>
        </row>
        <row r="2330">
          <cell r="AS2330" t="str">
            <v>Олейник Олеся Юрьевна</v>
          </cell>
        </row>
        <row r="2331">
          <cell r="AS2331" t="str">
            <v>Олепир Алексей Валентинович</v>
          </cell>
        </row>
        <row r="2332">
          <cell r="AS2332" t="str">
            <v>Ольгина Наталья Федоровна</v>
          </cell>
        </row>
        <row r="2333">
          <cell r="AS2333" t="str">
            <v>Омаров Али Мухтарович</v>
          </cell>
        </row>
        <row r="2334">
          <cell r="AS2334" t="str">
            <v>Омаров Руслан Магомедгаджиевич</v>
          </cell>
        </row>
        <row r="2335">
          <cell r="AS2335" t="str">
            <v>Омельченко Екатерина Владимировна</v>
          </cell>
        </row>
        <row r="2336">
          <cell r="AS2336" t="str">
            <v>Ондар Монге-Байыр Конгар Оглу</v>
          </cell>
        </row>
        <row r="2337">
          <cell r="AS2337" t="str">
            <v>Онищенко Татьяна Аркадьевна</v>
          </cell>
        </row>
        <row r="2338">
          <cell r="AS2338" t="str">
            <v>Опарина Нелли Григорьевна</v>
          </cell>
        </row>
        <row r="2339">
          <cell r="AS2339" t="str">
            <v>Опренчук Алена Владимировна</v>
          </cell>
        </row>
        <row r="2340">
          <cell r="AS2340" t="str">
            <v>Опутина Марина Антоновна</v>
          </cell>
        </row>
        <row r="2341">
          <cell r="AS2341" t="str">
            <v>Орехов Сергей Анатольевич</v>
          </cell>
        </row>
        <row r="2342">
          <cell r="AS2342" t="str">
            <v>Орехова Оксана Валентиновна</v>
          </cell>
        </row>
        <row r="2343">
          <cell r="AS2343" t="str">
            <v>Орешкин Владимир Анатольевич</v>
          </cell>
        </row>
        <row r="2344">
          <cell r="AS2344" t="str">
            <v>Орешникова Оксана Викторовна</v>
          </cell>
        </row>
        <row r="2345">
          <cell r="AS2345" t="str">
            <v>Орленко Сергей Николаевич</v>
          </cell>
        </row>
        <row r="2346">
          <cell r="AS2346" t="str">
            <v>Орлов Дмитрий Александрович</v>
          </cell>
        </row>
        <row r="2347">
          <cell r="AS2347" t="str">
            <v>Орлов Петр Юрьевич</v>
          </cell>
        </row>
        <row r="2348">
          <cell r="AS2348" t="str">
            <v>Орлова Светлана Евгеньевна</v>
          </cell>
        </row>
        <row r="2349">
          <cell r="AS2349" t="str">
            <v>Оробинская Юлия Сергеевна</v>
          </cell>
        </row>
        <row r="2350">
          <cell r="AS2350" t="str">
            <v>Осипова Надежда Владиславовна</v>
          </cell>
        </row>
        <row r="2351">
          <cell r="AS2351" t="str">
            <v>Осколков Виталий Германович</v>
          </cell>
        </row>
        <row r="2352">
          <cell r="AS2352" t="str">
            <v>Осницкий Василий Михайлович</v>
          </cell>
        </row>
        <row r="2353">
          <cell r="AS2353" t="str">
            <v>Осокин Денис Валерьевич</v>
          </cell>
        </row>
        <row r="2354">
          <cell r="AS2354" t="str">
            <v>Осокина Елена Евгеньевна</v>
          </cell>
        </row>
        <row r="2355">
          <cell r="AS2355" t="str">
            <v>Осокина Юлия Сергеевна</v>
          </cell>
        </row>
        <row r="2356">
          <cell r="AS2356" t="str">
            <v>Оспельников Андрей Игоревич</v>
          </cell>
        </row>
        <row r="2357">
          <cell r="AS2357" t="str">
            <v>Остапенко Георгий Николаевич</v>
          </cell>
        </row>
        <row r="2358">
          <cell r="AS2358" t="str">
            <v>Остапова Анастасия Александровна</v>
          </cell>
        </row>
        <row r="2359">
          <cell r="AS2359" t="str">
            <v>Островских Наталья Леонидовна</v>
          </cell>
        </row>
        <row r="2360">
          <cell r="AS2360" t="str">
            <v>Осыкин Сергей Олегович</v>
          </cell>
        </row>
        <row r="2361">
          <cell r="AS2361" t="str">
            <v>Оськина Екатерина Николаевна</v>
          </cell>
        </row>
        <row r="2362">
          <cell r="AS2362" t="str">
            <v>Павелко Дмитрий Сергеевич</v>
          </cell>
        </row>
        <row r="2363">
          <cell r="AS2363" t="str">
            <v>Павленко Наталья Анатольевна</v>
          </cell>
        </row>
        <row r="2364">
          <cell r="AS2364" t="str">
            <v>Павлинова Раиса Николаевна</v>
          </cell>
        </row>
        <row r="2365">
          <cell r="AS2365" t="str">
            <v>Павлов Дмитрий Юрьевич</v>
          </cell>
        </row>
        <row r="2366">
          <cell r="AS2366" t="str">
            <v>Павлов Константин Юрьевич</v>
          </cell>
        </row>
        <row r="2367">
          <cell r="AS2367" t="str">
            <v>Павлова Екатерина Алексеевна</v>
          </cell>
        </row>
        <row r="2368">
          <cell r="AS2368" t="str">
            <v>Павлова Яна Сергеевна</v>
          </cell>
        </row>
        <row r="2369">
          <cell r="AS2369" t="str">
            <v>Павлюченко Евгений Камильевич</v>
          </cell>
        </row>
        <row r="2370">
          <cell r="AS2370" t="str">
            <v>Падерина Наталья Игоревна</v>
          </cell>
        </row>
        <row r="2371">
          <cell r="AS2371" t="str">
            <v>Падусенко Светлана Александровна</v>
          </cell>
        </row>
        <row r="2372">
          <cell r="AS2372" t="str">
            <v>Пак Андрей Гвансикович</v>
          </cell>
        </row>
        <row r="2373">
          <cell r="AS2373" t="str">
            <v>Палагин Владимир Юрьевич</v>
          </cell>
        </row>
        <row r="2374">
          <cell r="AS2374" t="str">
            <v>Панасенко Дмитрий Константинович</v>
          </cell>
        </row>
        <row r="2375">
          <cell r="AS2375" t="str">
            <v>Панин Александр Николаевич</v>
          </cell>
        </row>
        <row r="2376">
          <cell r="AS2376" t="str">
            <v>Панкова Дина Александровна</v>
          </cell>
        </row>
        <row r="2377">
          <cell r="AS2377" t="str">
            <v>Панкова Елена Владимировна</v>
          </cell>
        </row>
        <row r="2378">
          <cell r="AS2378" t="str">
            <v>Панова Александра Юрьевна</v>
          </cell>
        </row>
        <row r="2379">
          <cell r="AS2379" t="str">
            <v>Панова Анастасия Сергеевна</v>
          </cell>
        </row>
        <row r="2380">
          <cell r="AS2380" t="str">
            <v>Панова Анна Сергеевна</v>
          </cell>
        </row>
        <row r="2381">
          <cell r="AS2381" t="str">
            <v>Панова Надежда Николаевна</v>
          </cell>
        </row>
        <row r="2382">
          <cell r="AS2382" t="str">
            <v>Панченко Светлана Николаевна</v>
          </cell>
        </row>
        <row r="2383">
          <cell r="AS2383" t="str">
            <v>Парадеева Марина Николаевна</v>
          </cell>
        </row>
        <row r="2384">
          <cell r="AS2384" t="str">
            <v>Парахина Ирина Юрьевна</v>
          </cell>
        </row>
        <row r="2385">
          <cell r="AS2385" t="str">
            <v>Паращенко Сергей Геннадьевич</v>
          </cell>
        </row>
        <row r="2386">
          <cell r="AS2386" t="str">
            <v>Парфенов Илья Геннадьевич</v>
          </cell>
        </row>
        <row r="2387">
          <cell r="AS2387" t="str">
            <v>Пархоменко Екатерина Александровна</v>
          </cell>
        </row>
        <row r="2388">
          <cell r="AS2388" t="str">
            <v>Пархоменко Екатерина Анатольевна</v>
          </cell>
        </row>
        <row r="2389">
          <cell r="AS2389" t="str">
            <v>Паршакова Юлия Александровна</v>
          </cell>
        </row>
        <row r="2390">
          <cell r="AS2390" t="str">
            <v>Паршикова Ксения Николаевна</v>
          </cell>
        </row>
        <row r="2391">
          <cell r="AS2391" t="str">
            <v>Паршуков Никита Константинович</v>
          </cell>
        </row>
        <row r="2392">
          <cell r="AS2392" t="str">
            <v>Пасечник Петр Владимирович</v>
          </cell>
        </row>
        <row r="2393">
          <cell r="AS2393" t="str">
            <v>Пастухов Егор Николаевич</v>
          </cell>
        </row>
        <row r="2394">
          <cell r="AS2394" t="str">
            <v>Пастухова Анна Юрьевна</v>
          </cell>
        </row>
        <row r="2395">
          <cell r="AS2395" t="str">
            <v>Патрина Юлия Николаевна</v>
          </cell>
        </row>
        <row r="2396">
          <cell r="AS2396" t="str">
            <v>Пауков Михаил Андреевич</v>
          </cell>
        </row>
        <row r="2397">
          <cell r="AS2397" t="str">
            <v>Пачганов Николай Владимирович</v>
          </cell>
        </row>
        <row r="2398">
          <cell r="AS2398" t="str">
            <v>Пашкина Наталья Геннадьевна</v>
          </cell>
        </row>
        <row r="2399">
          <cell r="AS2399" t="str">
            <v>Пашкова Анна Олеговна</v>
          </cell>
        </row>
        <row r="2400">
          <cell r="AS2400" t="str">
            <v>Пашкова Диана Викторовна</v>
          </cell>
        </row>
        <row r="2401">
          <cell r="AS2401" t="str">
            <v>Пашкова Елена Евгеньевна</v>
          </cell>
        </row>
        <row r="2402">
          <cell r="AS2402" t="str">
            <v>Пащенко Ирина Витальевна</v>
          </cell>
        </row>
        <row r="2403">
          <cell r="AS2403" t="str">
            <v>Паяуис Людмила Владимировна</v>
          </cell>
        </row>
        <row r="2404">
          <cell r="AS2404" t="str">
            <v>Пе Константин Сон нович</v>
          </cell>
        </row>
        <row r="2405">
          <cell r="AS2405" t="str">
            <v>Педченко Анна Александровна</v>
          </cell>
        </row>
        <row r="2406">
          <cell r="AS2406" t="str">
            <v>Пежемская Юлия Даниловна</v>
          </cell>
        </row>
        <row r="2407">
          <cell r="AS2407" t="str">
            <v>Пелагеина Ксения Владимировна</v>
          </cell>
        </row>
        <row r="2408">
          <cell r="AS2408" t="str">
            <v>Пенкальская Гульнара Фирдусовна</v>
          </cell>
        </row>
        <row r="2409">
          <cell r="AS2409" t="str">
            <v>Пенкина Юлия Владимировна</v>
          </cell>
        </row>
        <row r="2410">
          <cell r="AS2410" t="str">
            <v>Пепеляева Анна Андреевна</v>
          </cell>
        </row>
        <row r="2411">
          <cell r="AS2411" t="str">
            <v>Первухина Яна Амирановна</v>
          </cell>
        </row>
        <row r="2412">
          <cell r="AS2412" t="str">
            <v>Первых Ольга Викторовна</v>
          </cell>
        </row>
        <row r="2413">
          <cell r="AS2413" t="str">
            <v>Передвигин Ефим Евгеньевич</v>
          </cell>
        </row>
        <row r="2414">
          <cell r="AS2414" t="str">
            <v>Перелыгин Максим Сергеевич</v>
          </cell>
        </row>
        <row r="2415">
          <cell r="AS2415" t="str">
            <v>Пермитина Юлия Игоревна</v>
          </cell>
        </row>
        <row r="2416">
          <cell r="AS2416" t="str">
            <v>Пермякова Наталья Александровна</v>
          </cell>
        </row>
        <row r="2417">
          <cell r="AS2417" t="str">
            <v>Перфильева Кристина Сергеевна</v>
          </cell>
        </row>
        <row r="2418">
          <cell r="AS2418" t="str">
            <v>Перцева Татьяна Юльевна</v>
          </cell>
        </row>
        <row r="2419">
          <cell r="AS2419" t="str">
            <v>Песоцкий Владимир Николаевич</v>
          </cell>
        </row>
        <row r="2420">
          <cell r="AS2420" t="str">
            <v>Пестрикова Вероника Юрьевна</v>
          </cell>
        </row>
        <row r="2421">
          <cell r="AS2421" t="str">
            <v>Петаева Евгения Николаевна</v>
          </cell>
        </row>
        <row r="2422">
          <cell r="AS2422" t="str">
            <v>Петрищева Елена Александровна</v>
          </cell>
        </row>
        <row r="2423">
          <cell r="AS2423" t="str">
            <v>Петров Анатолий Анатольевич</v>
          </cell>
        </row>
        <row r="2424">
          <cell r="AS2424" t="str">
            <v>Петров Андрей Михайлович</v>
          </cell>
        </row>
        <row r="2425">
          <cell r="AS2425" t="str">
            <v>Петров Владимир Вячеславович</v>
          </cell>
        </row>
        <row r="2426">
          <cell r="AS2426" t="str">
            <v>Петров Илья Романович</v>
          </cell>
        </row>
        <row r="2427">
          <cell r="AS2427" t="str">
            <v>Петров Филипп Алексеевич</v>
          </cell>
        </row>
        <row r="2428">
          <cell r="AS2428" t="str">
            <v>Петрова Анастасия Геннадьевна</v>
          </cell>
        </row>
        <row r="2429">
          <cell r="AS2429" t="str">
            <v>Петрова Вера Владимировна</v>
          </cell>
        </row>
        <row r="2430">
          <cell r="AS2430" t="str">
            <v>Петрова Светлана Петровна</v>
          </cell>
        </row>
        <row r="2431">
          <cell r="AS2431" t="str">
            <v>Петрова Татьяна Вячеславовна</v>
          </cell>
        </row>
        <row r="2432">
          <cell r="AS2432" t="str">
            <v>Петровских Анастасия Владимировна</v>
          </cell>
        </row>
        <row r="2433">
          <cell r="AS2433" t="str">
            <v>Петунин Вадим Александрович</v>
          </cell>
        </row>
        <row r="2434">
          <cell r="AS2434" t="str">
            <v>Петунин Евгений Сергеевич</v>
          </cell>
        </row>
        <row r="2435">
          <cell r="AS2435" t="str">
            <v>Печерин Евгений Александрович</v>
          </cell>
        </row>
        <row r="2436">
          <cell r="AS2436" t="str">
            <v>Пешкова Наталия Ивановна</v>
          </cell>
        </row>
        <row r="2437">
          <cell r="AS2437" t="str">
            <v>Пешкова Юлия Александровна</v>
          </cell>
        </row>
        <row r="2438">
          <cell r="AS2438" t="str">
            <v>Пивень Виталий Викторович</v>
          </cell>
        </row>
        <row r="2439">
          <cell r="AS2439" t="str">
            <v>Пивоваров Алексей Юрьевич</v>
          </cell>
        </row>
        <row r="2440">
          <cell r="AS2440" t="str">
            <v>Пикалов Александр Вячеславович</v>
          </cell>
        </row>
        <row r="2441">
          <cell r="AS2441" t="str">
            <v>Пикус Екатерина Алексеевна</v>
          </cell>
        </row>
        <row r="2442">
          <cell r="AS2442" t="str">
            <v>Пилюгина Татьяна Владимировна</v>
          </cell>
        </row>
        <row r="2443">
          <cell r="AS2443" t="str">
            <v>Пименова Алена Валерьевна</v>
          </cell>
        </row>
        <row r="2444">
          <cell r="AS2444" t="str">
            <v>Пиндюрина Елена Альбертовна</v>
          </cell>
        </row>
        <row r="2445">
          <cell r="AS2445" t="str">
            <v>Писклакова Валентина Александровна</v>
          </cell>
        </row>
        <row r="2446">
          <cell r="AS2446" t="str">
            <v>Пихтелькова Мария Анатольевна</v>
          </cell>
        </row>
        <row r="2447">
          <cell r="AS2447" t="str">
            <v>Пицкевич Нина Викторовна</v>
          </cell>
        </row>
        <row r="2448">
          <cell r="AS2448" t="str">
            <v>Пичугина Елена Александровна</v>
          </cell>
        </row>
        <row r="2449">
          <cell r="AS2449" t="str">
            <v>Пичугина Елена Вячеславовна</v>
          </cell>
        </row>
        <row r="2450">
          <cell r="AS2450" t="str">
            <v>Пичужкина Татьяна Александровна</v>
          </cell>
        </row>
        <row r="2451">
          <cell r="AS2451" t="str">
            <v>Пищик Павел Александрович</v>
          </cell>
        </row>
        <row r="2452">
          <cell r="AS2452" t="str">
            <v>Плавинская Елена Александровна</v>
          </cell>
        </row>
        <row r="2453">
          <cell r="AS2453" t="str">
            <v>Плакина Мария Вадимовна</v>
          </cell>
        </row>
        <row r="2454">
          <cell r="AS2454" t="str">
            <v>Плаксин Сергей Прокофьевич</v>
          </cell>
        </row>
        <row r="2455">
          <cell r="AS2455" t="str">
            <v>Платова Светлана Юрьевна</v>
          </cell>
        </row>
        <row r="2456">
          <cell r="AS2456" t="str">
            <v>Платонова Алина Алексеевна</v>
          </cell>
        </row>
        <row r="2457">
          <cell r="AS2457" t="str">
            <v>Платонова Анна Константиновна</v>
          </cell>
        </row>
        <row r="2458">
          <cell r="AS2458" t="str">
            <v>Плетнева Ксения Игоревна</v>
          </cell>
        </row>
        <row r="2459">
          <cell r="AS2459" t="str">
            <v>Плешивых Наталья Владимировна</v>
          </cell>
        </row>
        <row r="2460">
          <cell r="AS2460" t="str">
            <v>Плешков Алексей Сергеевич</v>
          </cell>
        </row>
        <row r="2461">
          <cell r="AS2461" t="str">
            <v>Плотников Андрей Викторович</v>
          </cell>
        </row>
        <row r="2462">
          <cell r="AS2462" t="str">
            <v>Плотников Артем Иннокентьевич</v>
          </cell>
        </row>
        <row r="2463">
          <cell r="AS2463" t="str">
            <v>Плотников Сергей Сергеевич</v>
          </cell>
        </row>
        <row r="2464">
          <cell r="AS2464" t="str">
            <v>Плотникова Ирина Николаевна</v>
          </cell>
        </row>
        <row r="2465">
          <cell r="AS2465" t="str">
            <v>Плугарев Денис Сергеевич</v>
          </cell>
        </row>
        <row r="2466">
          <cell r="AS2466" t="str">
            <v>Пляскина Светлана Валерьевна</v>
          </cell>
        </row>
        <row r="2467">
          <cell r="AS2467" t="str">
            <v>Поварова Ольга Николаевна</v>
          </cell>
        </row>
        <row r="2468">
          <cell r="AS2468" t="str">
            <v>Погорелов Анатолий Вадимович</v>
          </cell>
        </row>
        <row r="2469">
          <cell r="AS2469" t="str">
            <v>Погорелова Людмила Павловна</v>
          </cell>
        </row>
        <row r="2470">
          <cell r="AS2470" t="str">
            <v>Погорельцева Наталья Сергеевна</v>
          </cell>
        </row>
        <row r="2471">
          <cell r="AS2471" t="str">
            <v>Погребнякова Алена Александровна</v>
          </cell>
        </row>
        <row r="2472">
          <cell r="AS2472" t="str">
            <v>Подаруева Ирина Александровна</v>
          </cell>
        </row>
        <row r="2473">
          <cell r="AS2473" t="str">
            <v>Подгорбунская Вероника Андреевна</v>
          </cell>
        </row>
        <row r="2474">
          <cell r="AS2474" t="str">
            <v>Подгорбунских Надежда Владимировна</v>
          </cell>
        </row>
        <row r="2475">
          <cell r="AS2475" t="str">
            <v>Поддержка CRM ЗУБ</v>
          </cell>
        </row>
        <row r="2476">
          <cell r="AS2476" t="str">
            <v>Поддубная Светлана Петровна</v>
          </cell>
        </row>
        <row r="2477">
          <cell r="AS2477" t="str">
            <v>Поддубская Екатерина Юрьевна</v>
          </cell>
        </row>
        <row r="2478">
          <cell r="AS2478" t="str">
            <v>Подерня Ксения Витальевна</v>
          </cell>
        </row>
        <row r="2479">
          <cell r="AS2479" t="str">
            <v>Подколзина Ольга Николаевна</v>
          </cell>
        </row>
        <row r="2480">
          <cell r="AS2480" t="str">
            <v>Подлевских Татьяна Владимировна</v>
          </cell>
        </row>
        <row r="2481">
          <cell r="AS2481" t="str">
            <v>Подоляко Наталья Дмитриевна</v>
          </cell>
        </row>
        <row r="2482">
          <cell r="AS2482" t="str">
            <v>Подопригора Андрей Николаевич</v>
          </cell>
        </row>
        <row r="2483">
          <cell r="AS2483" t="str">
            <v>Подчиненов Сергей Сергеевич</v>
          </cell>
        </row>
        <row r="2484">
          <cell r="AS2484" t="str">
            <v>Поздеева Наталья Николаевна</v>
          </cell>
        </row>
        <row r="2485">
          <cell r="AS2485" t="str">
            <v>Позднякова Анастасия Валерьевна</v>
          </cell>
        </row>
        <row r="2486">
          <cell r="AS2486" t="str">
            <v>Позднякова Ирина Александровна</v>
          </cell>
        </row>
        <row r="2487">
          <cell r="AS2487" t="str">
            <v>Позднякова Наталья Владимировна</v>
          </cell>
        </row>
        <row r="2488">
          <cell r="AS2488" t="str">
            <v>Позднякова Ольга Геннадьевна</v>
          </cell>
        </row>
        <row r="2489">
          <cell r="AS2489" t="str">
            <v>Покатаева Екатерина Николаевна</v>
          </cell>
        </row>
        <row r="2490">
          <cell r="AS2490" t="str">
            <v>Покусаев Владимир Анатольевич</v>
          </cell>
        </row>
        <row r="2491">
          <cell r="AS2491" t="str">
            <v>Поликарпов Андрей Александрович</v>
          </cell>
        </row>
        <row r="2492">
          <cell r="AS2492" t="str">
            <v>Поликарпов Владимир Сергеевич</v>
          </cell>
        </row>
        <row r="2493">
          <cell r="AS2493" t="str">
            <v>Поликарпова Светлана Сергеевна</v>
          </cell>
        </row>
        <row r="2494">
          <cell r="AS2494" t="str">
            <v>Полина Ирина Федоровна</v>
          </cell>
        </row>
        <row r="2495">
          <cell r="AS2495" t="str">
            <v>Половинкина Ирина Анатольевна</v>
          </cell>
        </row>
        <row r="2496">
          <cell r="AS2496" t="str">
            <v>Половинко Владимир Анатольевич</v>
          </cell>
        </row>
        <row r="2497">
          <cell r="AS2497" t="str">
            <v>Полонников Максим Юрьевич</v>
          </cell>
        </row>
        <row r="2498">
          <cell r="AS2498" t="str">
            <v>Полухина Алина Антоновна</v>
          </cell>
        </row>
        <row r="2499">
          <cell r="AS2499" t="str">
            <v>Полухина Анастасия Васильевна</v>
          </cell>
        </row>
        <row r="2500">
          <cell r="AS2500" t="str">
            <v>Полушкина Элеонора Викторовна</v>
          </cell>
        </row>
        <row r="2501">
          <cell r="AS2501" t="str">
            <v>Полынов Константин Степанович</v>
          </cell>
        </row>
        <row r="2502">
          <cell r="AS2502" t="str">
            <v>Польская Оксана Сергеевна</v>
          </cell>
        </row>
        <row r="2503">
          <cell r="AS2503" t="str">
            <v>Польченко Виктория Сергеевна</v>
          </cell>
        </row>
        <row r="2504">
          <cell r="AS2504" t="str">
            <v>Полюхова Марина Евгеньевна</v>
          </cell>
        </row>
        <row r="2505">
          <cell r="AS2505" t="str">
            <v>Полякова Вероника Викторовна</v>
          </cell>
        </row>
        <row r="2506">
          <cell r="AS2506" t="str">
            <v>Полякова Надежда Александровна</v>
          </cell>
        </row>
        <row r="2507">
          <cell r="AS2507" t="str">
            <v>Полякова Ольга Александровна</v>
          </cell>
        </row>
        <row r="2508">
          <cell r="AS2508" t="str">
            <v>Полякова Ольга Владимировна</v>
          </cell>
        </row>
        <row r="2509">
          <cell r="AS2509" t="str">
            <v>Полянская Ксения Николаевна</v>
          </cell>
        </row>
        <row r="2510">
          <cell r="AS2510" t="str">
            <v>Пономарев Алексей Владимирович</v>
          </cell>
        </row>
        <row r="2511">
          <cell r="AS2511" t="str">
            <v>Пономарев Евгений Дмитриевич</v>
          </cell>
        </row>
        <row r="2512">
          <cell r="AS2512" t="str">
            <v>Пономарева Анастасия Петровна</v>
          </cell>
        </row>
        <row r="2513">
          <cell r="AS2513" t="str">
            <v>Пономарева Екатерина Игоревна</v>
          </cell>
        </row>
        <row r="2514">
          <cell r="AS2514" t="str">
            <v>Пономарева Татьяна Александровна</v>
          </cell>
        </row>
        <row r="2515">
          <cell r="AS2515" t="str">
            <v>Пономаренко Гульнара Раисовна</v>
          </cell>
        </row>
        <row r="2516">
          <cell r="AS2516" t="str">
            <v>Пономаренко Жанна Алексеевна</v>
          </cell>
        </row>
        <row r="2517">
          <cell r="AS2517" t="str">
            <v>Поняшов Владимир Владимирович</v>
          </cell>
        </row>
        <row r="2518">
          <cell r="AS2518" t="str">
            <v>Попков Михаил Александрович</v>
          </cell>
        </row>
        <row r="2519">
          <cell r="AS2519" t="str">
            <v>Поплевин Александр Александрович</v>
          </cell>
        </row>
        <row r="2520">
          <cell r="AS2520" t="str">
            <v>Попов Арт м Дмитриевич</v>
          </cell>
        </row>
        <row r="2521">
          <cell r="AS2521" t="str">
            <v>Попов Игорь Валерьевич</v>
          </cell>
        </row>
        <row r="2522">
          <cell r="AS2522" t="str">
            <v>Попов Николай Владимирович</v>
          </cell>
        </row>
        <row r="2523">
          <cell r="AS2523" t="str">
            <v>Попов Роман Альбертович</v>
          </cell>
        </row>
        <row r="2524">
          <cell r="AS2524" t="str">
            <v>Попова Анастасия Андреевна</v>
          </cell>
        </row>
        <row r="2525">
          <cell r="AS2525" t="str">
            <v>Попова Ангелина Афанасьевна</v>
          </cell>
        </row>
        <row r="2526">
          <cell r="AS2526" t="str">
            <v>Попова Анна Александровна</v>
          </cell>
        </row>
        <row r="2527">
          <cell r="AS2527" t="str">
            <v>Попова Анна Викторовна</v>
          </cell>
        </row>
        <row r="2528">
          <cell r="AS2528" t="str">
            <v>Попова Елена Александровна</v>
          </cell>
        </row>
        <row r="2529">
          <cell r="AS2529" t="str">
            <v>Попова Елена Алексеевна</v>
          </cell>
        </row>
        <row r="2530">
          <cell r="AS2530" t="str">
            <v>Попова Елена Викторовна</v>
          </cell>
        </row>
        <row r="2531">
          <cell r="AS2531" t="str">
            <v>Попова Елена Вячеславовна</v>
          </cell>
        </row>
        <row r="2532">
          <cell r="AS2532" t="str">
            <v>Попова Елена Сергеевна</v>
          </cell>
        </row>
        <row r="2533">
          <cell r="AS2533" t="str">
            <v>Попова Ирина Александровна</v>
          </cell>
        </row>
        <row r="2534">
          <cell r="AS2534" t="str">
            <v>Попова Оксана Александровна</v>
          </cell>
        </row>
        <row r="2535">
          <cell r="AS2535" t="str">
            <v>Попова Ольга Анатольевна</v>
          </cell>
        </row>
        <row r="2536">
          <cell r="AS2536" t="str">
            <v>Попова Ольга Викторовна</v>
          </cell>
        </row>
        <row r="2537">
          <cell r="AS2537" t="str">
            <v>Попова Ольга Сергеевна</v>
          </cell>
        </row>
        <row r="2538">
          <cell r="AS2538" t="str">
            <v>Попова Светлана Алексеевна</v>
          </cell>
        </row>
        <row r="2539">
          <cell r="AS2539" t="str">
            <v>Порватова Алина Николаевна</v>
          </cell>
        </row>
        <row r="2540">
          <cell r="AS2540" t="str">
            <v>Поротиков Виктор Александрович</v>
          </cell>
        </row>
        <row r="2541">
          <cell r="AS2541" t="str">
            <v>Порошин Иван Александрович</v>
          </cell>
        </row>
        <row r="2542">
          <cell r="AS2542" t="str">
            <v>Портнягин Александр Андреевич</v>
          </cell>
        </row>
        <row r="2543">
          <cell r="AS2543" t="str">
            <v>Порхун Анастасия Владимировна</v>
          </cell>
        </row>
        <row r="2544">
          <cell r="AS2544" t="str">
            <v>Поскрякова Кристина Владимировна</v>
          </cell>
        </row>
        <row r="2545">
          <cell r="AS2545" t="str">
            <v>Посохова Марина Алексеевна</v>
          </cell>
        </row>
        <row r="2546">
          <cell r="AS2546" t="str">
            <v>Потапова Елена Николаевна</v>
          </cell>
        </row>
        <row r="2547">
          <cell r="AS2547" t="str">
            <v>Почуев Егор Олегович</v>
          </cell>
        </row>
        <row r="2548">
          <cell r="AS2548" t="str">
            <v>Правдюкова Дарья Александровна</v>
          </cell>
        </row>
        <row r="2549">
          <cell r="AS2549" t="str">
            <v>Прасолова Ольга Михайловна</v>
          </cell>
        </row>
        <row r="2550">
          <cell r="AS2550" t="str">
            <v>Прекрасная Татьяна Викторовна</v>
          </cell>
        </row>
        <row r="2551">
          <cell r="AS2551" t="str">
            <v>Пригородов Дмитрий Игоревич</v>
          </cell>
        </row>
        <row r="2552">
          <cell r="AS2552" t="str">
            <v>Прискалов Сергей Юрьевич</v>
          </cell>
        </row>
        <row r="2553">
          <cell r="AS2553" t="str">
            <v>Прокопьев Аркадий Михайлович</v>
          </cell>
        </row>
        <row r="2554">
          <cell r="AS2554" t="str">
            <v>Прокопьева Анастасия Евгеньевна</v>
          </cell>
        </row>
        <row r="2555">
          <cell r="AS2555" t="str">
            <v>Прокофьев Иван Михайлович</v>
          </cell>
        </row>
        <row r="2556">
          <cell r="AS2556" t="str">
            <v>Прокурат Евгений Николаевич</v>
          </cell>
        </row>
        <row r="2557">
          <cell r="AS2557" t="str">
            <v>Пронина Елена Анатольевна</v>
          </cell>
        </row>
        <row r="2558">
          <cell r="AS2558" t="str">
            <v>Пронина Кристина Валерьевна</v>
          </cell>
        </row>
        <row r="2559">
          <cell r="AS2559" t="str">
            <v>Проскурин Сергей Александрович</v>
          </cell>
        </row>
        <row r="2560">
          <cell r="AS2560" t="str">
            <v>Проскурина Екатерина Николаевна</v>
          </cell>
        </row>
        <row r="2561">
          <cell r="AS2561" t="str">
            <v>Проскурякова Светлана Викторовна</v>
          </cell>
        </row>
        <row r="2562">
          <cell r="AS2562" t="str">
            <v>Протопопов Олег Владимирович</v>
          </cell>
        </row>
        <row r="2563">
          <cell r="AS2563" t="str">
            <v>Протопопова Александра Руслановна</v>
          </cell>
        </row>
        <row r="2564">
          <cell r="AS2564" t="str">
            <v>Прохорова Оксана Юрьевна</v>
          </cell>
        </row>
        <row r="2565">
          <cell r="AS2565" t="str">
            <v>Прохоровская Ольга Александровна</v>
          </cell>
        </row>
        <row r="2566">
          <cell r="AS2566" t="str">
            <v>Проценко Анна Васильевна</v>
          </cell>
        </row>
        <row r="2567">
          <cell r="AS2567" t="str">
            <v>Прусакова Анастасия Валерьевна</v>
          </cell>
        </row>
        <row r="2568">
          <cell r="AS2568" t="str">
            <v>Прусова Ольга Владимировна</v>
          </cell>
        </row>
        <row r="2569">
          <cell r="AS2569" t="str">
            <v>Прыгункова Наталья Александровна</v>
          </cell>
        </row>
        <row r="2570">
          <cell r="AS2570" t="str">
            <v>Прыгунова Марина Ивановна</v>
          </cell>
        </row>
        <row r="2571">
          <cell r="AS2571" t="str">
            <v>Пуганцова Елена Александровна</v>
          </cell>
        </row>
        <row r="2572">
          <cell r="AS2572" t="str">
            <v>Пугачев Илья Юрьевич</v>
          </cell>
        </row>
        <row r="2573">
          <cell r="AS2573" t="str">
            <v>Пуговкин Владимир Борисович</v>
          </cell>
        </row>
        <row r="2574">
          <cell r="AS2574" t="str">
            <v>Пудов Андрей Васильевич</v>
          </cell>
        </row>
        <row r="2575">
          <cell r="AS2575" t="str">
            <v>Пудова Оксана Николаевна</v>
          </cell>
        </row>
        <row r="2576">
          <cell r="AS2576" t="str">
            <v>Пузырев Константин Владимирович</v>
          </cell>
        </row>
        <row r="2577">
          <cell r="AS2577" t="str">
            <v>Пуршель Дарья Петровна</v>
          </cell>
        </row>
        <row r="2578">
          <cell r="AS2578" t="str">
            <v>Пустовойт Наталья Александровна</v>
          </cell>
        </row>
        <row r="2579">
          <cell r="AS2579" t="str">
            <v>Путайкина Александра Андреевна</v>
          </cell>
        </row>
        <row r="2580">
          <cell r="AS2580" t="str">
            <v>Путилова Ирина Сергеевна</v>
          </cell>
        </row>
        <row r="2581">
          <cell r="AS2581" t="str">
            <v>Пучко Юлия Алексеевна</v>
          </cell>
        </row>
        <row r="2582">
          <cell r="AS2582" t="str">
            <v>Пушкарева Анастасия Олеговна</v>
          </cell>
        </row>
        <row r="2583">
          <cell r="AS2583" t="str">
            <v>Пушкарева Ирина Геннадьевна</v>
          </cell>
        </row>
        <row r="2584">
          <cell r="AS2584" t="str">
            <v>Пфау Максим Эдгарович</v>
          </cell>
        </row>
        <row r="2585">
          <cell r="AS2585" t="str">
            <v>Пыресина Надежда Юрьевна</v>
          </cell>
        </row>
        <row r="2586">
          <cell r="AS2586" t="str">
            <v>Пышкина Дарья Сергеевна</v>
          </cell>
        </row>
        <row r="2587">
          <cell r="AS2587" t="str">
            <v>Пышняк Елена Юрьевна</v>
          </cell>
        </row>
        <row r="2588">
          <cell r="AS2588" t="str">
            <v>Пьянкова Анастасия Юрьевна</v>
          </cell>
        </row>
        <row r="2589">
          <cell r="AS2589" t="str">
            <v>Пятаева Ольга Владимировна</v>
          </cell>
        </row>
        <row r="2590">
          <cell r="AS2590" t="str">
            <v>Пятакова Виктория Анатольевна</v>
          </cell>
        </row>
        <row r="2591">
          <cell r="AS2591" t="str">
            <v>Равилова Яна Евгеньевна</v>
          </cell>
        </row>
        <row r="2592">
          <cell r="AS2592" t="str">
            <v>Равчеева Анастасия Андреевна</v>
          </cell>
        </row>
        <row r="2593">
          <cell r="AS2593" t="str">
            <v>Радайкина Виктория Сергеевна</v>
          </cell>
        </row>
        <row r="2594">
          <cell r="AS2594" t="str">
            <v>Радзевская Анна Игоревна</v>
          </cell>
        </row>
        <row r="2595">
          <cell r="AS2595" t="str">
            <v>Раднаев Найдан Закирович</v>
          </cell>
        </row>
        <row r="2596">
          <cell r="AS2596" t="str">
            <v>Радченко Екатерина Владимировна</v>
          </cell>
        </row>
        <row r="2597">
          <cell r="AS2597" t="str">
            <v>Радыгина Светлана Александровна</v>
          </cell>
        </row>
        <row r="2598">
          <cell r="AS2598" t="str">
            <v>Раевский Николай Григорьевич</v>
          </cell>
        </row>
        <row r="2599">
          <cell r="AS2599" t="str">
            <v>Разина Людмила Васильевна</v>
          </cell>
        </row>
        <row r="2600">
          <cell r="AS2600" t="str">
            <v>Размазина Ксения Вадимовна</v>
          </cell>
        </row>
        <row r="2601">
          <cell r="AS2601" t="str">
            <v>Размоскина Юлия Сергеевна</v>
          </cell>
        </row>
        <row r="2602">
          <cell r="AS2602" t="str">
            <v>Разуваева Валентина Глебовна</v>
          </cell>
        </row>
        <row r="2603">
          <cell r="AS2603" t="str">
            <v>Разумная Полина Егоровна</v>
          </cell>
        </row>
        <row r="2604">
          <cell r="AS2604" t="str">
            <v>Ракова Наталья Евгеньевна</v>
          </cell>
        </row>
        <row r="2605">
          <cell r="AS2605" t="str">
            <v>Ракшина Наталья Геннадьевна</v>
          </cell>
        </row>
        <row r="2606">
          <cell r="AS2606" t="str">
            <v>Рамаева Гузель Кямилевна</v>
          </cell>
        </row>
        <row r="2607">
          <cell r="AS2607" t="str">
            <v>Рару Оксана Андреевна</v>
          </cell>
        </row>
        <row r="2608">
          <cell r="AS2608" t="str">
            <v>Расин Вадим Владимирович</v>
          </cell>
        </row>
        <row r="2609">
          <cell r="AS2609" t="str">
            <v>Распаева Светлана Александровна</v>
          </cell>
        </row>
        <row r="2610">
          <cell r="AS2610" t="str">
            <v>Ратанова Наталья Александровна</v>
          </cell>
        </row>
        <row r="2611">
          <cell r="AS2611" t="str">
            <v>Ратке Андрей Рудольфович</v>
          </cell>
        </row>
        <row r="2612">
          <cell r="AS2612" t="str">
            <v>Ратникова Ирина Александровна</v>
          </cell>
        </row>
        <row r="2613">
          <cell r="AS2613" t="str">
            <v>Ратникова Ирина Геннадьевна</v>
          </cell>
        </row>
        <row r="2614">
          <cell r="AS2614" t="str">
            <v>Рахимова Лена Рамилевна</v>
          </cell>
        </row>
        <row r="2615">
          <cell r="AS2615" t="str">
            <v>Рахимова Робия Хусейновна</v>
          </cell>
        </row>
        <row r="2616">
          <cell r="AS2616" t="str">
            <v>Рачко Дарья Евгеньевна</v>
          </cell>
        </row>
        <row r="2617">
          <cell r="AS2617" t="str">
            <v>Ребус Юлия Петровна</v>
          </cell>
        </row>
        <row r="2618">
          <cell r="AS2618" t="str">
            <v>Ревина Дарья Сергеевна</v>
          </cell>
        </row>
        <row r="2619">
          <cell r="AS2619" t="str">
            <v>Реджабов Константин Анатольевич</v>
          </cell>
        </row>
        <row r="2620">
          <cell r="AS2620" t="str">
            <v>Редкозубов Виктор Васильевич</v>
          </cell>
        </row>
        <row r="2621">
          <cell r="AS2621" t="str">
            <v>Редькина Оксана Викторовна</v>
          </cell>
        </row>
        <row r="2622">
          <cell r="AS2622" t="str">
            <v>Резников Роман Александрович</v>
          </cell>
        </row>
        <row r="2623">
          <cell r="AS2623" t="str">
            <v>Резниченко Виктор Константинович</v>
          </cell>
        </row>
        <row r="2624">
          <cell r="AS2624" t="str">
            <v>Реймова Наталья Вадимовна</v>
          </cell>
        </row>
        <row r="2625">
          <cell r="AS2625" t="str">
            <v>Рекк Михаил Александрович</v>
          </cell>
        </row>
        <row r="2626">
          <cell r="AS2626" t="str">
            <v>Ренжина Кристина Сержиковна</v>
          </cell>
        </row>
        <row r="2627">
          <cell r="AS2627" t="str">
            <v>Ренжина Ольга Ивановна</v>
          </cell>
        </row>
        <row r="2628">
          <cell r="AS2628" t="str">
            <v>Репикова Надежда Игоревна</v>
          </cell>
        </row>
        <row r="2629">
          <cell r="AS2629" t="str">
            <v>Реттих Ольга Андреевна</v>
          </cell>
        </row>
        <row r="2630">
          <cell r="AS2630" t="str">
            <v>Реука Татьяна Сергеевна</v>
          </cell>
        </row>
        <row r="2631">
          <cell r="AS2631" t="str">
            <v>Реутова Елена Владимировна</v>
          </cell>
        </row>
        <row r="2632">
          <cell r="AS2632" t="str">
            <v>Реутова Инна Владимировна</v>
          </cell>
        </row>
        <row r="2633">
          <cell r="AS2633" t="str">
            <v>Реутова Ирина Владимировна</v>
          </cell>
        </row>
        <row r="2634">
          <cell r="AS2634" t="str">
            <v>Речкалова Екатерина Николаевна</v>
          </cell>
        </row>
        <row r="2635">
          <cell r="AS2635" t="str">
            <v>Решетняк Анна Николаевна</v>
          </cell>
        </row>
        <row r="2636">
          <cell r="AS2636" t="str">
            <v>Решетняк Инна Олеговна</v>
          </cell>
        </row>
        <row r="2637">
          <cell r="AS2637" t="str">
            <v>Решетов Александр Мансуевич</v>
          </cell>
        </row>
        <row r="2638">
          <cell r="AS2638" t="str">
            <v>Решетова Любовь Викторовна</v>
          </cell>
        </row>
        <row r="2639">
          <cell r="AS2639" t="str">
            <v>Решетова Наталья Владимировна</v>
          </cell>
        </row>
        <row r="2640">
          <cell r="AS2640" t="str">
            <v>Решетова Юлия Константиновна</v>
          </cell>
        </row>
        <row r="2641">
          <cell r="AS2641" t="str">
            <v>Решотка Евгений Сергеевич</v>
          </cell>
        </row>
        <row r="2642">
          <cell r="AS2642" t="str">
            <v>Рогачева Ольга Сергеевна</v>
          </cell>
        </row>
        <row r="2643">
          <cell r="AS2643" t="str">
            <v>Рогова Ирина Михайловна</v>
          </cell>
        </row>
        <row r="2644">
          <cell r="AS2644" t="str">
            <v>Рогочая Мария Александровна</v>
          </cell>
        </row>
        <row r="2645">
          <cell r="AS2645" t="str">
            <v>Родин Максим Юрьевич</v>
          </cell>
        </row>
        <row r="2646">
          <cell r="AS2646" t="str">
            <v>Родина Елена Васильевна</v>
          </cell>
        </row>
        <row r="2647">
          <cell r="AS2647" t="str">
            <v>Родина Юлия Сергеевна</v>
          </cell>
        </row>
        <row r="2648">
          <cell r="AS2648" t="str">
            <v>Родионов Дмитрий Алексеевич</v>
          </cell>
        </row>
        <row r="2649">
          <cell r="AS2649" t="str">
            <v>Роенко Андрей Сергеевич</v>
          </cell>
        </row>
        <row r="2650">
          <cell r="AS2650" t="str">
            <v>Рожин Сергей Евгеньевич</v>
          </cell>
        </row>
        <row r="2651">
          <cell r="AS2651" t="str">
            <v>Рожкова Ирина Николаевна</v>
          </cell>
        </row>
        <row r="2652">
          <cell r="AS2652" t="str">
            <v>Розанова Елена Анатольевна</v>
          </cell>
        </row>
        <row r="2653">
          <cell r="AS2653" t="str">
            <v>Ролдугина Светлана Александровна</v>
          </cell>
        </row>
        <row r="2654">
          <cell r="AS2654" t="str">
            <v>Ромаданов Максим Сергеевич</v>
          </cell>
        </row>
        <row r="2655">
          <cell r="AS2655" t="str">
            <v>Романенко Екатерина Сергеевна</v>
          </cell>
        </row>
        <row r="2656">
          <cell r="AS2656" t="str">
            <v>Романов Виктор Валерьевич</v>
          </cell>
        </row>
        <row r="2657">
          <cell r="AS2657" t="str">
            <v>Романов Иван Викторович</v>
          </cell>
        </row>
        <row r="2658">
          <cell r="AS2658" t="str">
            <v>Романов Константин Владимирович</v>
          </cell>
        </row>
        <row r="2659">
          <cell r="AS2659" t="str">
            <v>Романова Наталья Васильевна</v>
          </cell>
        </row>
        <row r="2660">
          <cell r="AS2660" t="str">
            <v>Романова Татьяна Валерьевна</v>
          </cell>
        </row>
        <row r="2661">
          <cell r="AS2661" t="str">
            <v>Романченко Светлана Александровна</v>
          </cell>
        </row>
        <row r="2662">
          <cell r="AS2662" t="str">
            <v>Ромашева Эвелина Викторовна</v>
          </cell>
        </row>
        <row r="2663">
          <cell r="AS2663" t="str">
            <v>Ромашов Сергей Анатольевич</v>
          </cell>
        </row>
        <row r="2664">
          <cell r="AS2664" t="str">
            <v>Рослякова Ирина Александровна</v>
          </cell>
        </row>
        <row r="2665">
          <cell r="AS2665" t="str">
            <v>Рощина Татьяна Юрьевна</v>
          </cell>
        </row>
        <row r="2666">
          <cell r="AS2666" t="str">
            <v>Рощупкина Елена Михайловна</v>
          </cell>
        </row>
        <row r="2667">
          <cell r="AS2667" t="str">
            <v>Рубашевский Александр Сергеевич</v>
          </cell>
        </row>
        <row r="2668">
          <cell r="AS2668" t="str">
            <v>Рубинская Елена Николаевна</v>
          </cell>
        </row>
        <row r="2669">
          <cell r="AS2669" t="str">
            <v>Рубцов Дмитрий Александрович</v>
          </cell>
        </row>
        <row r="2670">
          <cell r="AS2670" t="str">
            <v>Рудич Наталия Валериевна</v>
          </cell>
        </row>
        <row r="2671">
          <cell r="AS2671" t="str">
            <v>Рудковская Ирина Александровна</v>
          </cell>
        </row>
        <row r="2672">
          <cell r="AS2672" t="str">
            <v>Руднева Елена Геннадьевна</v>
          </cell>
        </row>
        <row r="2673">
          <cell r="AS2673" t="str">
            <v>Рукин Сергей Александрович</v>
          </cell>
        </row>
        <row r="2674">
          <cell r="AS2674" t="str">
            <v>Румянцева Елена Александровна</v>
          </cell>
        </row>
        <row r="2675">
          <cell r="AS2675" t="str">
            <v>Рундквист Генри Владиславович</v>
          </cell>
        </row>
        <row r="2676">
          <cell r="AS2676" t="str">
            <v>Руппель Наталья Олеговна</v>
          </cell>
        </row>
        <row r="2677">
          <cell r="AS2677" t="str">
            <v>Русанов Сергей Викторович</v>
          </cell>
        </row>
        <row r="2678">
          <cell r="AS2678" t="str">
            <v>Русецкая Александра Евгеньевна</v>
          </cell>
        </row>
        <row r="2679">
          <cell r="AS2679" t="str">
            <v>Русинова Ирина Сергеевна</v>
          </cell>
        </row>
        <row r="2680">
          <cell r="AS2680" t="str">
            <v>Рыбак Алена Викторовна</v>
          </cell>
        </row>
        <row r="2681">
          <cell r="AS2681" t="str">
            <v>Рыбакова Вероника Анатольевна</v>
          </cell>
        </row>
        <row r="2682">
          <cell r="AS2682" t="str">
            <v>Рыбакова Ирина Васильевна</v>
          </cell>
        </row>
        <row r="2683">
          <cell r="AS2683" t="str">
            <v>Рыбакова Ольга Александровна</v>
          </cell>
        </row>
        <row r="2684">
          <cell r="AS2684" t="str">
            <v>Рыбач нок Мария Владимировна</v>
          </cell>
        </row>
        <row r="2685">
          <cell r="AS2685" t="str">
            <v>Рыженко Михаил Николаевич</v>
          </cell>
        </row>
        <row r="2686">
          <cell r="AS2686" t="str">
            <v>Рыжков Александр Сергеевич</v>
          </cell>
        </row>
        <row r="2687">
          <cell r="AS2687" t="str">
            <v>Рыжкова Ирина Владимировна</v>
          </cell>
        </row>
        <row r="2688">
          <cell r="AS2688" t="str">
            <v>Рыжов Александр Владимирович</v>
          </cell>
        </row>
        <row r="2689">
          <cell r="AS2689" t="str">
            <v>Рыжова Надежда Александровна</v>
          </cell>
        </row>
        <row r="2690">
          <cell r="AS2690" t="str">
            <v>Рыкова Татьяна Николаевна</v>
          </cell>
        </row>
        <row r="2691">
          <cell r="AS2691" t="str">
            <v>Рыско Ирина Николаевна</v>
          </cell>
        </row>
        <row r="2692">
          <cell r="AS2692" t="str">
            <v>Рысь Роман Анатольевич</v>
          </cell>
        </row>
        <row r="2693">
          <cell r="AS2693" t="str">
            <v>Рычкова Светлана Гатыфовна</v>
          </cell>
        </row>
        <row r="2694">
          <cell r="AS2694" t="str">
            <v>Рябинина Юлия Сергеевна</v>
          </cell>
        </row>
        <row r="2695">
          <cell r="AS2695" t="str">
            <v>Рябухина Анна Викторовна</v>
          </cell>
        </row>
        <row r="2696">
          <cell r="AS2696" t="str">
            <v>Рябченко Алексей Владимирович</v>
          </cell>
        </row>
        <row r="2697">
          <cell r="AS2697" t="str">
            <v>Рябчиц Анастасия Евгеньевна</v>
          </cell>
        </row>
        <row r="2698">
          <cell r="AS2698" t="str">
            <v>Рязанов Дмитрий Андреевич</v>
          </cell>
        </row>
        <row r="2699">
          <cell r="AS2699" t="str">
            <v>Рязанов Евгений Сергеевич</v>
          </cell>
        </row>
        <row r="2700">
          <cell r="AS2700" t="str">
            <v>Рязанова Надежда Александровна</v>
          </cell>
        </row>
        <row r="2701">
          <cell r="AS2701" t="str">
            <v>Ряпосов Александр Юрьевич</v>
          </cell>
        </row>
        <row r="2702">
          <cell r="AS2702" t="str">
            <v>С мина Елена Евгеньевна</v>
          </cell>
        </row>
        <row r="2703">
          <cell r="AS2703" t="str">
            <v>С мкин Александр Сергеевич</v>
          </cell>
        </row>
        <row r="2704">
          <cell r="AS2704" t="str">
            <v>Саакян Армен Григорьевич</v>
          </cell>
        </row>
        <row r="2705">
          <cell r="AS2705" t="str">
            <v>Саакян Мелине Вардкесовна</v>
          </cell>
        </row>
        <row r="2706">
          <cell r="AS2706" t="str">
            <v>Сабельников Ярослав Викторович</v>
          </cell>
        </row>
        <row r="2707">
          <cell r="AS2707" t="str">
            <v>Сабиров Сабиржан Салихзянович</v>
          </cell>
        </row>
        <row r="2708">
          <cell r="AS2708" t="str">
            <v>Саблина Юлия Викторовна</v>
          </cell>
        </row>
        <row r="2709">
          <cell r="AS2709" t="str">
            <v>Саввинов Филипп Владимирович</v>
          </cell>
        </row>
        <row r="2710">
          <cell r="AS2710" t="str">
            <v>Савелова Ирина Анатольевна</v>
          </cell>
        </row>
        <row r="2711">
          <cell r="AS2711" t="str">
            <v>Савельев Андрей Вячеславович</v>
          </cell>
        </row>
        <row r="2712">
          <cell r="AS2712" t="str">
            <v>Савельева Елена Владимировна</v>
          </cell>
        </row>
        <row r="2713">
          <cell r="AS2713" t="str">
            <v>Савельева Ирина Александровна</v>
          </cell>
        </row>
        <row r="2714">
          <cell r="AS2714" t="str">
            <v>Савина Ирина Владимировна</v>
          </cell>
        </row>
        <row r="2715">
          <cell r="AS2715" t="str">
            <v>Савина Светлана Геннадьевна</v>
          </cell>
        </row>
        <row r="2716">
          <cell r="AS2716" t="str">
            <v>Савицкий Алексей Иванович</v>
          </cell>
        </row>
        <row r="2717">
          <cell r="AS2717" t="str">
            <v>Савкин Алексей Сергеевич</v>
          </cell>
        </row>
        <row r="2718">
          <cell r="AS2718" t="str">
            <v>Савушкин Евгений Андреевич</v>
          </cell>
        </row>
        <row r="2719">
          <cell r="AS2719" t="str">
            <v>Савченко Анна Андреевна</v>
          </cell>
        </row>
        <row r="2720">
          <cell r="AS2720" t="str">
            <v>Сагидуллина Гульназ Жагфаровна</v>
          </cell>
        </row>
        <row r="2721">
          <cell r="AS2721" t="str">
            <v>Сагирь Елена Станиславовна</v>
          </cell>
        </row>
        <row r="2722">
          <cell r="AS2722" t="str">
            <v>Садакпаева Айгелия Альбертовна</v>
          </cell>
        </row>
        <row r="2723">
          <cell r="AS2723" t="str">
            <v>Садовский Валентин Викторович</v>
          </cell>
        </row>
        <row r="2724">
          <cell r="AS2724" t="str">
            <v>Садощенко Наталья Васильевна</v>
          </cell>
        </row>
        <row r="2725">
          <cell r="AS2725" t="str">
            <v>Саенко Екатерина Анатольевна</v>
          </cell>
        </row>
        <row r="2726">
          <cell r="AS2726" t="str">
            <v>Саенко Нина Александровна</v>
          </cell>
        </row>
        <row r="2727">
          <cell r="AS2727" t="str">
            <v>Сайгашкина Ирина Сергеевна</v>
          </cell>
        </row>
        <row r="2728">
          <cell r="AS2728" t="str">
            <v>Саитгареев Артем Александрович</v>
          </cell>
        </row>
        <row r="2729">
          <cell r="AS2729" t="str">
            <v>Сайфуллина Лия Равильевна</v>
          </cell>
        </row>
        <row r="2730">
          <cell r="AS2730" t="str">
            <v>Саламов Тамерлан Казбекович</v>
          </cell>
        </row>
        <row r="2731">
          <cell r="AS2731" t="str">
            <v>Салдаева Елена Александровна</v>
          </cell>
        </row>
        <row r="2732">
          <cell r="AS2732" t="str">
            <v>Салимзянова Дэлия Рустэмовна</v>
          </cell>
        </row>
        <row r="2733">
          <cell r="AS2733" t="str">
            <v>Салимьянова Анастасия Юрьевна</v>
          </cell>
        </row>
        <row r="2734">
          <cell r="AS2734" t="str">
            <v>Салмина Лариса Николаевна</v>
          </cell>
        </row>
        <row r="2735">
          <cell r="AS2735" t="str">
            <v>Саломатина Анастасия Валериевна</v>
          </cell>
        </row>
        <row r="2736">
          <cell r="AS2736" t="str">
            <v>Саломаткин Александр Алексеевич</v>
          </cell>
        </row>
        <row r="2737">
          <cell r="AS2737" t="str">
            <v>Сальникова Гульнара Магауявна</v>
          </cell>
        </row>
        <row r="2738">
          <cell r="AS2738" t="str">
            <v>Сальникова Екатерина Николаевна</v>
          </cell>
        </row>
        <row r="2739">
          <cell r="AS2739" t="str">
            <v>Сальнова Наталья Олеговна</v>
          </cell>
        </row>
        <row r="2740">
          <cell r="AS2740" t="str">
            <v>Салюкова Елена Анатольевна</v>
          </cell>
        </row>
        <row r="2741">
          <cell r="AS2741" t="str">
            <v>Самарин Никита Сергеевич</v>
          </cell>
        </row>
        <row r="2742">
          <cell r="AS2742" t="str">
            <v>Саматова Алина Данисовна</v>
          </cell>
        </row>
        <row r="2743">
          <cell r="AS2743" t="str">
            <v>Саматова Елена Ивановна</v>
          </cell>
        </row>
        <row r="2744">
          <cell r="AS2744" t="str">
            <v>Самбурский Павел Игоревич</v>
          </cell>
        </row>
        <row r="2745">
          <cell r="AS2745" t="str">
            <v>Самоделкин Николай Сергеевич</v>
          </cell>
        </row>
        <row r="2746">
          <cell r="AS2746" t="str">
            <v>Самодурова Ирина Николаевна</v>
          </cell>
        </row>
        <row r="2747">
          <cell r="AS2747" t="str">
            <v>Самойлова Маргарита Евгеньевна</v>
          </cell>
        </row>
        <row r="2748">
          <cell r="AS2748" t="str">
            <v>Самойлова Олеся Леонидовна</v>
          </cell>
        </row>
        <row r="2749">
          <cell r="AS2749" t="str">
            <v>Самолкаева Анна Викторовна</v>
          </cell>
        </row>
        <row r="2750">
          <cell r="AS2750" t="str">
            <v>Самородова Анастасия Александровна</v>
          </cell>
        </row>
        <row r="2751">
          <cell r="AS2751" t="str">
            <v>Самосюк Анна Сергеевна</v>
          </cell>
        </row>
        <row r="2752">
          <cell r="AS2752" t="str">
            <v>Самохина Ольга Владимировна</v>
          </cell>
        </row>
        <row r="2753">
          <cell r="AS2753" t="str">
            <v>Самохина Яна Алексеевна</v>
          </cell>
        </row>
        <row r="2754">
          <cell r="AS2754" t="str">
            <v>Самоходкин Андрей Юрьевич</v>
          </cell>
        </row>
        <row r="2755">
          <cell r="AS2755" t="str">
            <v>Самсонов Николай Александрович</v>
          </cell>
        </row>
        <row r="2756">
          <cell r="AS2756" t="str">
            <v>Самсонова Гузель Марсовна</v>
          </cell>
        </row>
        <row r="2757">
          <cell r="AS2757" t="str">
            <v>Самсонова Евгения Владиславовна</v>
          </cell>
        </row>
        <row r="2758">
          <cell r="AS2758" t="str">
            <v>Самсонова Наталья Валерьевна</v>
          </cell>
        </row>
        <row r="2759">
          <cell r="AS2759" t="str">
            <v>Самухина Людмила Сергеевна</v>
          </cell>
        </row>
        <row r="2760">
          <cell r="AS2760" t="str">
            <v>Сандракеева Людмила Анатольевна</v>
          </cell>
        </row>
        <row r="2761">
          <cell r="AS2761" t="str">
            <v>Санина Ирина Вячеславовна</v>
          </cell>
        </row>
        <row r="2762">
          <cell r="AS2762" t="str">
            <v>Саницкая Ангелина Сергеевна</v>
          </cell>
        </row>
        <row r="2763">
          <cell r="AS2763" t="str">
            <v>Санникова Светлана Андреевна</v>
          </cell>
        </row>
        <row r="2764">
          <cell r="AS2764" t="str">
            <v>Сапакова Индира Магауиявна</v>
          </cell>
        </row>
        <row r="2765">
          <cell r="AS2765" t="str">
            <v>Сапегина Ксения Олеговна</v>
          </cell>
        </row>
        <row r="2766">
          <cell r="AS2766" t="str">
            <v>Сапелина Светлана Евгеньевна</v>
          </cell>
        </row>
        <row r="2767">
          <cell r="AS2767" t="str">
            <v>Сапрыгина Елена Вячеславовна</v>
          </cell>
        </row>
        <row r="2768">
          <cell r="AS2768" t="str">
            <v>Сарангова Цаган Васильевна</v>
          </cell>
        </row>
        <row r="2769">
          <cell r="AS2769" t="str">
            <v>Саргин Кирилл Константинович</v>
          </cell>
        </row>
        <row r="2770">
          <cell r="AS2770" t="str">
            <v>Саркисова Диана Михайловна</v>
          </cell>
        </row>
        <row r="2771">
          <cell r="AS2771" t="str">
            <v>Саркисян Эдуард Михайлович</v>
          </cell>
        </row>
        <row r="2772">
          <cell r="AS2772" t="str">
            <v>Сарычев Анатолий Борисович</v>
          </cell>
        </row>
        <row r="2773">
          <cell r="AS2773" t="str">
            <v>Саттаров Ринас Габдрахманович</v>
          </cell>
        </row>
        <row r="2774">
          <cell r="AS2774" t="str">
            <v>Саттарова Ляйсан Вагизовна</v>
          </cell>
        </row>
        <row r="2775">
          <cell r="AS2775" t="str">
            <v>Саубарова Мадина Беслановна</v>
          </cell>
        </row>
        <row r="2776">
          <cell r="AS2776" t="str">
            <v>Сафин Руслан Рафаэльевич</v>
          </cell>
        </row>
        <row r="2777">
          <cell r="AS2777" t="str">
            <v>Сафина Гульнара Ильсуровна</v>
          </cell>
        </row>
        <row r="2778">
          <cell r="AS2778" t="str">
            <v>Сафиуллин Марат Рамилевич</v>
          </cell>
        </row>
        <row r="2779">
          <cell r="AS2779" t="str">
            <v>Сафиуллин Шафкат Шаймуратович</v>
          </cell>
        </row>
        <row r="2780">
          <cell r="AS2780" t="str">
            <v>Сафонова Лидия Владимировна</v>
          </cell>
        </row>
        <row r="2781">
          <cell r="AS2781" t="str">
            <v>Сафонова Юлия Александровна</v>
          </cell>
        </row>
        <row r="2782">
          <cell r="AS2782" t="str">
            <v>Сафонова Юлия Сергеевна</v>
          </cell>
        </row>
        <row r="2783">
          <cell r="AS2783" t="str">
            <v>Сахабутдинова Ильгиза Магосумовна</v>
          </cell>
        </row>
        <row r="2784">
          <cell r="AS2784" t="str">
            <v>Сахарова Ангелина Игоревна</v>
          </cell>
        </row>
        <row r="2785">
          <cell r="AS2785" t="str">
            <v>Сахов Дмитрий Борисович</v>
          </cell>
        </row>
        <row r="2786">
          <cell r="AS2786" t="str">
            <v>Сашенко Елизавета Юрьевна</v>
          </cell>
        </row>
        <row r="2787">
          <cell r="AS2787" t="str">
            <v>Свердлова Татьяна Станиславовна</v>
          </cell>
        </row>
        <row r="2788">
          <cell r="AS2788" t="str">
            <v>Светличная Анастасия Евгеньевна</v>
          </cell>
        </row>
        <row r="2789">
          <cell r="AS2789" t="str">
            <v>Свиридова Юлия Сергеевна</v>
          </cell>
        </row>
        <row r="2790">
          <cell r="AS2790" t="str">
            <v>Свиридюк Наталья Владимировна</v>
          </cell>
        </row>
        <row r="2791">
          <cell r="AS2791" t="str">
            <v>Свирин Владимир Николаевич</v>
          </cell>
        </row>
        <row r="2792">
          <cell r="AS2792" t="str">
            <v>Свистунова Татьяна Михайловна</v>
          </cell>
        </row>
        <row r="2793">
          <cell r="AS2793" t="str">
            <v>Свора Ольга Юрьевна</v>
          </cell>
        </row>
        <row r="2794">
          <cell r="AS2794" t="str">
            <v>Себгатулина Екатерина Рамисовна</v>
          </cell>
        </row>
        <row r="2795">
          <cell r="AS2795" t="str">
            <v>Севальнева Ольга Борисовна</v>
          </cell>
        </row>
        <row r="2796">
          <cell r="AS2796" t="str">
            <v>Северякова Наталья Геннадьевна</v>
          </cell>
        </row>
        <row r="2797">
          <cell r="AS2797" t="str">
            <v>Севостьянов Алексей Игоревич</v>
          </cell>
        </row>
        <row r="2798">
          <cell r="AS2798" t="str">
            <v>Седина Ольга Игоревна</v>
          </cell>
        </row>
        <row r="2799">
          <cell r="AS2799" t="str">
            <v>Секмокене Ольга Вячеславовна</v>
          </cell>
        </row>
        <row r="2800">
          <cell r="AS2800" t="str">
            <v>Селезнев Максим Сергеевич</v>
          </cell>
        </row>
        <row r="2801">
          <cell r="AS2801" t="str">
            <v>Селезнева Кристина Геннадьевна</v>
          </cell>
        </row>
        <row r="2802">
          <cell r="AS2802" t="str">
            <v>Селезнева Ксения Александровна</v>
          </cell>
        </row>
        <row r="2803">
          <cell r="AS2803" t="str">
            <v>Селезнева Светлана Сергеевна</v>
          </cell>
        </row>
        <row r="2804">
          <cell r="AS2804" t="str">
            <v>Селиванова Юлия Петровна</v>
          </cell>
        </row>
        <row r="2805">
          <cell r="AS2805" t="str">
            <v>Селин Александр Александрович</v>
          </cell>
        </row>
        <row r="2806">
          <cell r="AS2806" t="str">
            <v>Селифонова Марина Владимировна</v>
          </cell>
        </row>
        <row r="2807">
          <cell r="AS2807" t="str">
            <v>Сельков Константин Геннадьевич</v>
          </cell>
        </row>
        <row r="2808">
          <cell r="AS2808" t="str">
            <v>Селяков Евгений Сергеевич</v>
          </cell>
        </row>
        <row r="2809">
          <cell r="AS2809" t="str">
            <v>Селянинова Наталья Сергеевна</v>
          </cell>
        </row>
        <row r="2810">
          <cell r="AS2810" t="str">
            <v>Семакина Марина Александровна</v>
          </cell>
        </row>
        <row r="2811">
          <cell r="AS2811" t="str">
            <v>Семакова Екатерина Андреевна</v>
          </cell>
        </row>
        <row r="2812">
          <cell r="AS2812" t="str">
            <v>Семененко Наталия Васильевна</v>
          </cell>
        </row>
        <row r="2813">
          <cell r="AS2813" t="str">
            <v>Семенов Алексей Витальевич</v>
          </cell>
        </row>
        <row r="2814">
          <cell r="AS2814" t="str">
            <v>Семенов Андрей Викторович</v>
          </cell>
        </row>
        <row r="2815">
          <cell r="AS2815" t="str">
            <v>Семенов Евгений Владимирович</v>
          </cell>
        </row>
        <row r="2816">
          <cell r="AS2816" t="str">
            <v>Семенова Наталья Александровна</v>
          </cell>
        </row>
        <row r="2817">
          <cell r="AS2817" t="str">
            <v>Семенова Наталья Владимировна</v>
          </cell>
        </row>
        <row r="2818">
          <cell r="AS2818" t="str">
            <v>Семенова Светлана Юрьевна</v>
          </cell>
        </row>
        <row r="2819">
          <cell r="AS2819" t="str">
            <v>Семенова Татьяна Владимировна</v>
          </cell>
        </row>
        <row r="2820">
          <cell r="AS2820" t="str">
            <v>Семенок Алексей Владимирович</v>
          </cell>
        </row>
        <row r="2821">
          <cell r="AS2821" t="str">
            <v>Семенцов Станислав Юрьевич</v>
          </cell>
        </row>
        <row r="2822">
          <cell r="AS2822" t="str">
            <v>Семерня Константин Александрович</v>
          </cell>
        </row>
        <row r="2823">
          <cell r="AS2823" t="str">
            <v>Семикина Мария Вячеславовна</v>
          </cell>
        </row>
        <row r="2824">
          <cell r="AS2824" t="str">
            <v>Семина Ульяна Валерьевна</v>
          </cell>
        </row>
        <row r="2825">
          <cell r="AS2825" t="str">
            <v>Сенная Ирина Сергеевна</v>
          </cell>
        </row>
        <row r="2826">
          <cell r="AS2826" t="str">
            <v>Сенникова Наталья Викторовна</v>
          </cell>
        </row>
        <row r="2827">
          <cell r="AS2827" t="str">
            <v>Сер дкина Марина Валерьевна</v>
          </cell>
        </row>
        <row r="2828">
          <cell r="AS2828" t="str">
            <v>Сергеев Алексей Владимирович</v>
          </cell>
        </row>
        <row r="2829">
          <cell r="AS2829" t="str">
            <v>Сергеев Максим Игоревич</v>
          </cell>
        </row>
        <row r="2830">
          <cell r="AS2830" t="str">
            <v>Сергеева Анастасия Георгиевна</v>
          </cell>
        </row>
        <row r="2831">
          <cell r="AS2831" t="str">
            <v>Сергеева Елизавета Викторовна</v>
          </cell>
        </row>
        <row r="2832">
          <cell r="AS2832" t="str">
            <v>Сергеева Наталья Геннадьевна</v>
          </cell>
        </row>
        <row r="2833">
          <cell r="AS2833" t="str">
            <v>Сергеева Оксана Юльевна</v>
          </cell>
        </row>
        <row r="2834">
          <cell r="AS2834" t="str">
            <v>Сергеева Татьяна Дмитриевна</v>
          </cell>
        </row>
        <row r="2835">
          <cell r="AS2835" t="str">
            <v>Сергеенко Ольга Александровна</v>
          </cell>
        </row>
        <row r="2836">
          <cell r="AS2836" t="str">
            <v>Сергеенко Павел Николаевич</v>
          </cell>
        </row>
        <row r="2837">
          <cell r="AS2837" t="str">
            <v>Серебренникова Светлана Евгеньевна</v>
          </cell>
        </row>
        <row r="2838">
          <cell r="AS2838" t="str">
            <v>Серебрякова Ольга Дмитриевна</v>
          </cell>
        </row>
        <row r="2839">
          <cell r="AS2839" t="str">
            <v>Серебрякова Татьяна Николаевна</v>
          </cell>
        </row>
        <row r="2840">
          <cell r="AS2840" t="str">
            <v>Сержантов Максим Александрович</v>
          </cell>
        </row>
        <row r="2841">
          <cell r="AS2841" t="str">
            <v>Серикова Наталья Михайловна</v>
          </cell>
        </row>
        <row r="2842">
          <cell r="AS2842" t="str">
            <v>Серов Кирилл Юрьевич</v>
          </cell>
        </row>
        <row r="2843">
          <cell r="AS2843" t="str">
            <v>Серов Павел Александрович</v>
          </cell>
        </row>
        <row r="2844">
          <cell r="AS2844" t="str">
            <v>Серяпина Елена Юрьевна</v>
          </cell>
        </row>
        <row r="2845">
          <cell r="AS2845" t="str">
            <v>Сибгатуллина Эльмира Фанисовна</v>
          </cell>
        </row>
        <row r="2846">
          <cell r="AS2846" t="str">
            <v>Сиваева Ольга Петровна</v>
          </cell>
        </row>
        <row r="2847">
          <cell r="AS2847" t="str">
            <v>Сивач ва Ольга Анатольевна</v>
          </cell>
        </row>
        <row r="2848">
          <cell r="AS2848" t="str">
            <v>Сивков Александр Иванович</v>
          </cell>
        </row>
        <row r="2849">
          <cell r="AS2849" t="str">
            <v>Сидоренко Антон Юрьевич</v>
          </cell>
        </row>
        <row r="2850">
          <cell r="AS2850" t="str">
            <v>Сидорина Юлия Владимировна</v>
          </cell>
        </row>
        <row r="2851">
          <cell r="AS2851" t="str">
            <v>Сидорова Елена Васильевна</v>
          </cell>
        </row>
        <row r="2852">
          <cell r="AS2852" t="str">
            <v>Сидякина Ольга Викторовна</v>
          </cell>
        </row>
        <row r="2853">
          <cell r="AS2853" t="str">
            <v>Сизинцев Константин Михайлович</v>
          </cell>
        </row>
        <row r="2854">
          <cell r="AS2854" t="str">
            <v>Сизов Дмитрий Александрович</v>
          </cell>
        </row>
        <row r="2855">
          <cell r="AS2855" t="str">
            <v>Сизова Екатерина Сергеевна</v>
          </cell>
        </row>
        <row r="2856">
          <cell r="AS2856" t="str">
            <v>Силаева Ольга Владимировна</v>
          </cell>
        </row>
        <row r="2857">
          <cell r="AS2857" t="str">
            <v>Силантьева Александра Васильевна</v>
          </cell>
        </row>
        <row r="2858">
          <cell r="AS2858" t="str">
            <v>Силашко Сергей Викторович</v>
          </cell>
        </row>
        <row r="2859">
          <cell r="AS2859" t="str">
            <v>Симагин Михаил Владимирович</v>
          </cell>
        </row>
        <row r="2860">
          <cell r="AS2860" t="str">
            <v>Симакин Николай Николаевич</v>
          </cell>
        </row>
        <row r="2861">
          <cell r="AS2861" t="str">
            <v>Симакина Екатерина Сергеевна</v>
          </cell>
        </row>
        <row r="2862">
          <cell r="AS2862" t="str">
            <v>Симакова Екатерина Михайловна</v>
          </cell>
        </row>
        <row r="2863">
          <cell r="AS2863" t="str">
            <v>Симанович Дмитрий Львович</v>
          </cell>
        </row>
        <row r="2864">
          <cell r="AS2864" t="str">
            <v>Симонов Сергей Сергеевич</v>
          </cell>
        </row>
        <row r="2865">
          <cell r="AS2865" t="str">
            <v>Симонова Мария Анатольевна</v>
          </cell>
        </row>
        <row r="2866">
          <cell r="AS2866" t="str">
            <v>Симонова Олеся Андреевна</v>
          </cell>
        </row>
        <row r="2867">
          <cell r="AS2867" t="str">
            <v>Синигибская Татьяна Александровна</v>
          </cell>
        </row>
        <row r="2868">
          <cell r="AS2868" t="str">
            <v>Синюшкин Константин Викторович</v>
          </cell>
        </row>
        <row r="2869">
          <cell r="AS2869" t="str">
            <v>Сиразетдинова Наталья Дмитриевна</v>
          </cell>
        </row>
        <row r="2870">
          <cell r="AS2870" t="str">
            <v>Сироткина Анастасия Владимировна</v>
          </cell>
        </row>
        <row r="2871">
          <cell r="AS2871" t="str">
            <v>Ситдикова Анна Александровна</v>
          </cell>
        </row>
        <row r="2872">
          <cell r="AS2872" t="str">
            <v>Ситникова Татьяна Вадимовна</v>
          </cell>
        </row>
        <row r="2873">
          <cell r="AS2873" t="str">
            <v>Скаткова Ксения Олеговна</v>
          </cell>
        </row>
        <row r="2874">
          <cell r="AS2874" t="str">
            <v>Скворцова Ирина Петровна</v>
          </cell>
        </row>
        <row r="2875">
          <cell r="AS2875" t="str">
            <v>Скворцова Римма Расиховна</v>
          </cell>
        </row>
        <row r="2876">
          <cell r="AS2876" t="str">
            <v>Скибин Анатолий Вадимович</v>
          </cell>
        </row>
        <row r="2877">
          <cell r="AS2877" t="str">
            <v>Склярова Елена Сергеевна</v>
          </cell>
        </row>
        <row r="2878">
          <cell r="AS2878" t="str">
            <v>Скориченко Галина Анатольевна</v>
          </cell>
        </row>
        <row r="2879">
          <cell r="AS2879" t="str">
            <v>Скорнякова Ирина Александровна</v>
          </cell>
        </row>
        <row r="2880">
          <cell r="AS2880" t="str">
            <v>Скороходов Михаил Алексеевич</v>
          </cell>
        </row>
        <row r="2881">
          <cell r="AS2881" t="str">
            <v>Скрипченков Руслан Васильевич</v>
          </cell>
        </row>
        <row r="2882">
          <cell r="AS2882" t="str">
            <v>Скрыл ва Кристина Леонидовна</v>
          </cell>
        </row>
        <row r="2883">
          <cell r="AS2883" t="str">
            <v>Скрыль Алина Юрьевна</v>
          </cell>
        </row>
        <row r="2884">
          <cell r="AS2884" t="str">
            <v>Скрынникова Анастасия Павловна</v>
          </cell>
        </row>
        <row r="2885">
          <cell r="AS2885" t="str">
            <v>Скрынникова Людмила Федоровна</v>
          </cell>
        </row>
        <row r="2886">
          <cell r="AS2886" t="str">
            <v>Скуба Владимир Владимирович</v>
          </cell>
        </row>
        <row r="2887">
          <cell r="AS2887" t="str">
            <v>Слабенький Станислав Сергеевич</v>
          </cell>
        </row>
        <row r="2888">
          <cell r="AS2888" t="str">
            <v>Славгородский Дмитрий Игоревич</v>
          </cell>
        </row>
        <row r="2889">
          <cell r="AS2889" t="str">
            <v>Славная Светлана Геннадьевна</v>
          </cell>
        </row>
        <row r="2890">
          <cell r="AS2890" t="str">
            <v>Слепцова Елена Александровна</v>
          </cell>
        </row>
        <row r="2891">
          <cell r="AS2891" t="str">
            <v>Слепченко Анастасия Геннадьевна</v>
          </cell>
        </row>
        <row r="2892">
          <cell r="AS2892" t="str">
            <v>Слободчикова Елена Михайловна</v>
          </cell>
        </row>
        <row r="2893">
          <cell r="AS2893" t="str">
            <v>Слоневский Алексей Александрович</v>
          </cell>
        </row>
        <row r="2894">
          <cell r="AS2894" t="str">
            <v>Слуднова Ксения Александровна</v>
          </cell>
        </row>
        <row r="2895">
          <cell r="AS2895" t="str">
            <v>Слуницына Ирина Викторовна</v>
          </cell>
        </row>
        <row r="2896">
          <cell r="AS2896" t="str">
            <v>Слуцкая Елена Александровна</v>
          </cell>
        </row>
        <row r="2897">
          <cell r="AS2897" t="str">
            <v>Смелкова Анна Владимировна</v>
          </cell>
        </row>
        <row r="2898">
          <cell r="AS2898" t="str">
            <v>Смеловская Юлия Константиновна</v>
          </cell>
        </row>
        <row r="2899">
          <cell r="AS2899" t="str">
            <v>Смердова Светлана Михайловна</v>
          </cell>
        </row>
        <row r="2900">
          <cell r="AS2900" t="str">
            <v>Сметанкина Татьяна Викторовна</v>
          </cell>
        </row>
        <row r="2901">
          <cell r="AS2901" t="str">
            <v>Смирнов Александр Павлович</v>
          </cell>
        </row>
        <row r="2902">
          <cell r="AS2902" t="str">
            <v>Смирнов Сергей Иванович</v>
          </cell>
        </row>
        <row r="2903">
          <cell r="AS2903" t="str">
            <v>Смирнов Юрий Сергеевич</v>
          </cell>
        </row>
        <row r="2904">
          <cell r="AS2904" t="str">
            <v>Смирнова Анна Владимировна</v>
          </cell>
        </row>
        <row r="2905">
          <cell r="AS2905" t="str">
            <v>Смирнова Анна Николаевна</v>
          </cell>
        </row>
        <row r="2906">
          <cell r="AS2906" t="str">
            <v>Смирнова Евгения Владимировна</v>
          </cell>
        </row>
        <row r="2907">
          <cell r="AS2907" t="str">
            <v>Смирнова Елена Владимировна</v>
          </cell>
        </row>
        <row r="2908">
          <cell r="AS2908" t="str">
            <v>Смирнова Светлана Александровна</v>
          </cell>
        </row>
        <row r="2909">
          <cell r="AS2909" t="str">
            <v>Смирнова Светлана Михайловна</v>
          </cell>
        </row>
        <row r="2910">
          <cell r="AS2910" t="str">
            <v>Смирнова Татьяна Викторовна</v>
          </cell>
        </row>
        <row r="2911">
          <cell r="AS2911" t="str">
            <v>Смирных Дарья Сергеевна</v>
          </cell>
        </row>
        <row r="2912">
          <cell r="AS2912" t="str">
            <v>Смоленцева Кристина Иосифовна</v>
          </cell>
        </row>
        <row r="2913">
          <cell r="AS2913" t="str">
            <v>Смолин Александр Александрович</v>
          </cell>
        </row>
        <row r="2914">
          <cell r="AS2914" t="str">
            <v>Смолин Сергей Сергеевич</v>
          </cell>
        </row>
        <row r="2915">
          <cell r="AS2915" t="str">
            <v>Смышляев Дмитрий Сергеевич</v>
          </cell>
        </row>
        <row r="2916">
          <cell r="AS2916" t="str">
            <v>Снежко Оксана Сергеевна</v>
          </cell>
        </row>
        <row r="2917">
          <cell r="AS2917" t="str">
            <v>Снеткова Валерия Андреевна</v>
          </cell>
        </row>
        <row r="2918">
          <cell r="AS2918" t="str">
            <v>Снигирев Алексей Юрьевич</v>
          </cell>
        </row>
        <row r="2919">
          <cell r="AS2919" t="str">
            <v>Соболева Елена Владимировна</v>
          </cell>
        </row>
        <row r="2920">
          <cell r="AS2920" t="str">
            <v>Соболева Светлана Геннадьевна</v>
          </cell>
        </row>
        <row r="2921">
          <cell r="AS2921" t="str">
            <v>Собчук Елена Валерьевна</v>
          </cell>
        </row>
        <row r="2922">
          <cell r="AS2922" t="str">
            <v>Созинова Ирина Сергеевна</v>
          </cell>
        </row>
        <row r="2923">
          <cell r="AS2923" t="str">
            <v>Созонова Светлана Александровна</v>
          </cell>
        </row>
        <row r="2924">
          <cell r="AS2924" t="str">
            <v>Соин Иван Геннадьевич</v>
          </cell>
        </row>
        <row r="2925">
          <cell r="AS2925" t="str">
            <v>Соколов Алексей Сергеевич</v>
          </cell>
        </row>
        <row r="2926">
          <cell r="AS2926" t="str">
            <v>Соколов Борис Андреевич</v>
          </cell>
        </row>
        <row r="2927">
          <cell r="AS2927" t="str">
            <v>Соколов Дмитрий Викторович</v>
          </cell>
        </row>
        <row r="2928">
          <cell r="AS2928" t="str">
            <v>Соколов Евгений Викторович</v>
          </cell>
        </row>
        <row r="2929">
          <cell r="AS2929" t="str">
            <v>Соколова Алла Николаевна</v>
          </cell>
        </row>
        <row r="2930">
          <cell r="AS2930" t="str">
            <v>Соколова Анастасия Александровна</v>
          </cell>
        </row>
        <row r="2931">
          <cell r="AS2931" t="str">
            <v>Соколова Елена Вячеславовна</v>
          </cell>
        </row>
        <row r="2932">
          <cell r="AS2932" t="str">
            <v>Соколова Елена Николаевна</v>
          </cell>
        </row>
        <row r="2933">
          <cell r="AS2933" t="str">
            <v>Соколова Ирина Леонидовна</v>
          </cell>
        </row>
        <row r="2934">
          <cell r="AS2934" t="str">
            <v>Соколова Наталья Сергеевна</v>
          </cell>
        </row>
        <row r="2935">
          <cell r="AS2935" t="str">
            <v>Соколова Светлана Сергеевна</v>
          </cell>
        </row>
        <row r="2936">
          <cell r="AS2936" t="str">
            <v>Соколова Татьяна Евгеньевна</v>
          </cell>
        </row>
        <row r="2937">
          <cell r="AS2937" t="str">
            <v>Сокольников Артем Андреевич</v>
          </cell>
        </row>
        <row r="2938">
          <cell r="AS2938" t="str">
            <v>Сокольников Степан Владимирович</v>
          </cell>
        </row>
        <row r="2939">
          <cell r="AS2939" t="str">
            <v>Солдатенкова Анастасия Вячеславовна</v>
          </cell>
        </row>
        <row r="2940">
          <cell r="AS2940" t="str">
            <v>Солдатова Наталья Александровна</v>
          </cell>
        </row>
        <row r="2941">
          <cell r="AS2941" t="str">
            <v>Солнцева Елена Юрьевна</v>
          </cell>
        </row>
        <row r="2942">
          <cell r="AS2942" t="str">
            <v>Соловаров Андрей Евгеньевич</v>
          </cell>
        </row>
        <row r="2943">
          <cell r="AS2943" t="str">
            <v>Соловей Даниил Викторович</v>
          </cell>
        </row>
        <row r="2944">
          <cell r="AS2944" t="str">
            <v>Соловьев Анатолий Анатольевич</v>
          </cell>
        </row>
        <row r="2945">
          <cell r="AS2945" t="str">
            <v>Соловьев Константин Васильевич</v>
          </cell>
        </row>
        <row r="2946">
          <cell r="AS2946" t="str">
            <v>Соловьева Елена Анатольевна</v>
          </cell>
        </row>
        <row r="2947">
          <cell r="AS2947" t="str">
            <v>Соловьева Ирина Леонидовна</v>
          </cell>
        </row>
        <row r="2948">
          <cell r="AS2948" t="str">
            <v>Солодовник Татьяна Олеговна</v>
          </cell>
        </row>
        <row r="2949">
          <cell r="AS2949" t="str">
            <v>Соломатина Юлия Васильевна</v>
          </cell>
        </row>
        <row r="2950">
          <cell r="AS2950" t="str">
            <v>Солопаев Максим Вячеславович</v>
          </cell>
        </row>
        <row r="2951">
          <cell r="AS2951" t="str">
            <v>Соляник Евгения Леонидовна</v>
          </cell>
        </row>
        <row r="2952">
          <cell r="AS2952" t="str">
            <v>Сонина Марина Юрьевна</v>
          </cell>
        </row>
        <row r="2953">
          <cell r="AS2953" t="str">
            <v>Сопова Наталья Валерьевна</v>
          </cell>
        </row>
        <row r="2954">
          <cell r="AS2954" t="str">
            <v>Сорока Антон Васильевич</v>
          </cell>
        </row>
        <row r="2955">
          <cell r="AS2955" t="str">
            <v>Сорокина Екатерина Геннадьевна</v>
          </cell>
        </row>
        <row r="2956">
          <cell r="AS2956" t="str">
            <v>Сорокина Наталья Петровна</v>
          </cell>
        </row>
        <row r="2957">
          <cell r="AS2957" t="str">
            <v>Сорокина Оксана Борисовна</v>
          </cell>
        </row>
        <row r="2958">
          <cell r="AS2958" t="str">
            <v>Сорокина Ольга Дмитриевна</v>
          </cell>
        </row>
        <row r="2959">
          <cell r="AS2959" t="str">
            <v>Соснакевич Анастасия Сергеевна</v>
          </cell>
        </row>
        <row r="2960">
          <cell r="AS2960" t="str">
            <v>Соснова Ксения Викторовна</v>
          </cell>
        </row>
        <row r="2961">
          <cell r="AS2961" t="str">
            <v>Сосновская Надежда Валентиновна</v>
          </cell>
        </row>
        <row r="2962">
          <cell r="AS2962" t="str">
            <v>Сотникова Альфия Ильгизовна</v>
          </cell>
        </row>
        <row r="2963">
          <cell r="AS2963" t="str">
            <v>Соятиева Байн Богдановна</v>
          </cell>
        </row>
        <row r="2964">
          <cell r="AS2964" t="str">
            <v>Спащенко Оксана Валериевна</v>
          </cell>
        </row>
        <row r="2965">
          <cell r="AS2965" t="str">
            <v>Спиридонов Василий Анатольевич</v>
          </cell>
        </row>
        <row r="2966">
          <cell r="AS2966" t="str">
            <v>Спиридонова Анна Вячеславовна</v>
          </cell>
        </row>
        <row r="2967">
          <cell r="AS2967" t="str">
            <v>Спирин Артем Сергеевич</v>
          </cell>
        </row>
        <row r="2968">
          <cell r="AS2968" t="str">
            <v>Спирина Анна Юрьевна</v>
          </cell>
        </row>
        <row r="2969">
          <cell r="AS2969" t="str">
            <v>Спицына Елена Александровна</v>
          </cell>
        </row>
        <row r="2970">
          <cell r="AS2970" t="str">
            <v>Срыбная Юлия Сергеевна</v>
          </cell>
        </row>
        <row r="2971">
          <cell r="AS2971" t="str">
            <v>Стадник Елена Владимировна</v>
          </cell>
        </row>
        <row r="2972">
          <cell r="AS2972" t="str">
            <v>Стадухина Марина Викторовна</v>
          </cell>
        </row>
        <row r="2973">
          <cell r="AS2973" t="str">
            <v>Стариков Александр Михайлович</v>
          </cell>
        </row>
        <row r="2974">
          <cell r="AS2974" t="str">
            <v>Старицын Александр Викторович</v>
          </cell>
        </row>
        <row r="2975">
          <cell r="AS2975" t="str">
            <v>Старкова Татьяна Борисовна</v>
          </cell>
        </row>
        <row r="2976">
          <cell r="AS2976" t="str">
            <v>Старкова Яна Андреевна</v>
          </cell>
        </row>
        <row r="2977">
          <cell r="AS2977" t="str">
            <v>Стародубцева Елена Федоровна</v>
          </cell>
        </row>
        <row r="2978">
          <cell r="AS2978" t="str">
            <v>Старостин Виктор Владиславович</v>
          </cell>
        </row>
        <row r="2979">
          <cell r="AS2979" t="str">
            <v>Старцев Сергей Николаевич</v>
          </cell>
        </row>
        <row r="2980">
          <cell r="AS2980" t="str">
            <v>Старцева Виктория Геннадьевна</v>
          </cell>
        </row>
        <row r="2981">
          <cell r="AS2981" t="str">
            <v>Старцева Марина Александровна</v>
          </cell>
        </row>
        <row r="2982">
          <cell r="AS2982" t="str">
            <v>Статина Татьяна Владимировна</v>
          </cell>
        </row>
        <row r="2983">
          <cell r="AS2983" t="str">
            <v>Статинов Евгений Анатольевич</v>
          </cell>
        </row>
        <row r="2984">
          <cell r="AS2984" t="str">
            <v>Стахеева Ольга Александровна</v>
          </cell>
        </row>
        <row r="2985">
          <cell r="AS2985" t="str">
            <v>Сташкевич Виктория Сергеевна</v>
          </cell>
        </row>
        <row r="2986">
          <cell r="AS2986" t="str">
            <v>Сташко Наталья Сергеевна</v>
          </cell>
        </row>
        <row r="2987">
          <cell r="AS2987" t="str">
            <v>Стельмахов Александр Анатольевич</v>
          </cell>
        </row>
        <row r="2988">
          <cell r="AS2988" t="str">
            <v>Степанов Никита Александрович</v>
          </cell>
        </row>
        <row r="2989">
          <cell r="AS2989" t="str">
            <v>Степанова Дарья Викторовна</v>
          </cell>
        </row>
        <row r="2990">
          <cell r="AS2990" t="str">
            <v>Степанова Ирина Анатольевна</v>
          </cell>
        </row>
        <row r="2991">
          <cell r="AS2991" t="str">
            <v>Степанова Наталья Анатольевна</v>
          </cell>
        </row>
        <row r="2992">
          <cell r="AS2992" t="str">
            <v>Степанова Наталья Николаевна</v>
          </cell>
        </row>
        <row r="2993">
          <cell r="AS2993" t="str">
            <v>Степанова Ольга Александровна</v>
          </cell>
        </row>
        <row r="2994">
          <cell r="AS2994" t="str">
            <v>Степанова Ольга Геннадьевна</v>
          </cell>
        </row>
        <row r="2995">
          <cell r="AS2995" t="str">
            <v>Степанова Светлана Владимировна</v>
          </cell>
        </row>
        <row r="2996">
          <cell r="AS2996" t="str">
            <v>Степанцева Ольга Николаевна</v>
          </cell>
        </row>
        <row r="2997">
          <cell r="AS2997" t="str">
            <v>Степанян Эдгар Гарегинович</v>
          </cell>
        </row>
        <row r="2998">
          <cell r="AS2998" t="str">
            <v>Степовая Наталья Геннадьевна</v>
          </cell>
        </row>
        <row r="2999">
          <cell r="AS2999" t="str">
            <v>Стешенко Евгений Владимирович</v>
          </cell>
        </row>
        <row r="3000">
          <cell r="AS3000" t="str">
            <v>Стешин Григорий Алексеевич</v>
          </cell>
        </row>
        <row r="3001">
          <cell r="AS3001" t="str">
            <v>Стешина Николь Олеговна</v>
          </cell>
        </row>
        <row r="3002">
          <cell r="AS3002" t="str">
            <v>Стойко Александр Александрович</v>
          </cell>
        </row>
        <row r="3003">
          <cell r="AS3003" t="str">
            <v>Стойняк Мария Андреевна</v>
          </cell>
        </row>
        <row r="3004">
          <cell r="AS3004" t="str">
            <v>Столяров Дмитрий Васильевич</v>
          </cell>
        </row>
        <row r="3005">
          <cell r="AS3005" t="str">
            <v>Стрельбина Ирина Анатольевна</v>
          </cell>
        </row>
        <row r="3006">
          <cell r="AS3006" t="str">
            <v>Стрельникова Наталия Леонидовна</v>
          </cell>
        </row>
        <row r="3007">
          <cell r="AS3007" t="str">
            <v>Стрижова Ольга Владимировна</v>
          </cell>
        </row>
        <row r="3008">
          <cell r="AS3008" t="str">
            <v>Струкова Анжелика Сергеевна</v>
          </cell>
        </row>
        <row r="3009">
          <cell r="AS3009" t="str">
            <v>Стручков Андрей Александрович</v>
          </cell>
        </row>
        <row r="3010">
          <cell r="AS3010" t="str">
            <v>Стукалова Екатерина Сергеевна</v>
          </cell>
        </row>
        <row r="3011">
          <cell r="AS3011" t="str">
            <v>Стукалова Марина Александровна</v>
          </cell>
        </row>
        <row r="3012">
          <cell r="AS3012" t="str">
            <v>Ступак Марина Михайловна</v>
          </cell>
        </row>
        <row r="3013">
          <cell r="AS3013" t="str">
            <v>Субаш Игорь Александрович</v>
          </cell>
        </row>
        <row r="3014">
          <cell r="AS3014" t="str">
            <v>Субботин Вячеслав Николаевич</v>
          </cell>
        </row>
        <row r="3015">
          <cell r="AS3015" t="str">
            <v>Судаков Николай Юрьевич</v>
          </cell>
        </row>
        <row r="3016">
          <cell r="AS3016" t="str">
            <v>Сузгаева Екатерина Викторовна</v>
          </cell>
        </row>
        <row r="3017">
          <cell r="AS3017" t="str">
            <v>Сулейманов Рашид Алиевич</v>
          </cell>
        </row>
        <row r="3018">
          <cell r="AS3018" t="str">
            <v>Сулейманова Альфия Рамилевна</v>
          </cell>
        </row>
        <row r="3019">
          <cell r="AS3019" t="str">
            <v>Сулейманова Рина Ильдаровна</v>
          </cell>
        </row>
        <row r="3020">
          <cell r="AS3020" t="str">
            <v>Сулиманов Рифат Михайлович</v>
          </cell>
        </row>
        <row r="3021">
          <cell r="AS3021" t="str">
            <v>Султанова Минзеля Маратовна</v>
          </cell>
        </row>
        <row r="3022">
          <cell r="AS3022" t="str">
            <v>Сумченко Елена Николаевна</v>
          </cell>
        </row>
        <row r="3023">
          <cell r="AS3023" t="str">
            <v>Сурина Марина Александровна</v>
          </cell>
        </row>
        <row r="3024">
          <cell r="AS3024" t="str">
            <v>Сурнев Владимир Александрович</v>
          </cell>
        </row>
        <row r="3025">
          <cell r="AS3025" t="str">
            <v>Сурнева Елена Сергеевна</v>
          </cell>
        </row>
        <row r="3026">
          <cell r="AS3026" t="str">
            <v>Суровцева Марина Александровна</v>
          </cell>
        </row>
        <row r="3027">
          <cell r="AS3027" t="str">
            <v>Суслов Александр Дмитриевич</v>
          </cell>
        </row>
        <row r="3028">
          <cell r="AS3028" t="str">
            <v>Суслов Алексей Владимирович</v>
          </cell>
        </row>
        <row r="3029">
          <cell r="AS3029" t="str">
            <v>Суслова Ольга Юрьевна</v>
          </cell>
        </row>
        <row r="3030">
          <cell r="AS3030" t="str">
            <v>Сусоева Ольга Ивановна</v>
          </cell>
        </row>
        <row r="3031">
          <cell r="AS3031" t="str">
            <v>Сутупова Елена Геннадьевна</v>
          </cell>
        </row>
        <row r="3032">
          <cell r="AS3032" t="str">
            <v>Суханова Ольга Ивановна</v>
          </cell>
        </row>
        <row r="3033">
          <cell r="AS3033" t="str">
            <v>Сухарева Юлия Александровна</v>
          </cell>
        </row>
        <row r="3034">
          <cell r="AS3034" t="str">
            <v>Сухарникова Юлия Павловна</v>
          </cell>
        </row>
        <row r="3035">
          <cell r="AS3035" t="str">
            <v>Сухова Ольга Николаевна</v>
          </cell>
        </row>
        <row r="3036">
          <cell r="AS3036" t="str">
            <v>Сухова Татьяна Евгеньевна</v>
          </cell>
        </row>
        <row r="3037">
          <cell r="AS3037" t="str">
            <v>Суходулова Анна Сергеевна</v>
          </cell>
        </row>
        <row r="3038">
          <cell r="AS3038" t="str">
            <v>Сухоплюева Юлия Олеговна</v>
          </cell>
        </row>
        <row r="3039">
          <cell r="AS3039" t="str">
            <v>Сухорукова Юлия Владимировна</v>
          </cell>
        </row>
        <row r="3040">
          <cell r="AS3040" t="str">
            <v>Сучкова Людмила Васильевна</v>
          </cell>
        </row>
        <row r="3041">
          <cell r="AS3041" t="str">
            <v>Сушко Дмитрий Сергеевич</v>
          </cell>
        </row>
        <row r="3042">
          <cell r="AS3042" t="str">
            <v>Сыпченко Анна Сергеевна</v>
          </cell>
        </row>
        <row r="3043">
          <cell r="AS3043" t="str">
            <v>Сыролева Ирина Вячеславовна</v>
          </cell>
        </row>
        <row r="3044">
          <cell r="AS3044" t="str">
            <v>Сысоев Иван Анатольевич</v>
          </cell>
        </row>
        <row r="3045">
          <cell r="AS3045" t="str">
            <v>Сысоров Алексей Александрович</v>
          </cell>
        </row>
        <row r="3046">
          <cell r="AS3046" t="str">
            <v>Сытник Наталья Сергеевна</v>
          </cell>
        </row>
        <row r="3047">
          <cell r="AS3047" t="str">
            <v>Сытников Андрей Александрович</v>
          </cell>
        </row>
        <row r="3048">
          <cell r="AS3048" t="str">
            <v>Сычев Роман Васильевич</v>
          </cell>
        </row>
        <row r="3049">
          <cell r="AS3049" t="str">
            <v>Сычугова Инна Павловна</v>
          </cell>
        </row>
        <row r="3050">
          <cell r="AS3050" t="str">
            <v>Сюрюн Лариса Борисовна</v>
          </cell>
        </row>
        <row r="3051">
          <cell r="AS3051" t="str">
            <v>Тагаева Марина Анатольевна</v>
          </cell>
        </row>
        <row r="3052">
          <cell r="AS3052" t="str">
            <v>Тагилов Антон Васильевич</v>
          </cell>
        </row>
        <row r="3053">
          <cell r="AS3053" t="str">
            <v>Такташева Дина Фаритовна</v>
          </cell>
        </row>
        <row r="3054">
          <cell r="AS3054" t="str">
            <v>Талалаева Екатерина Александровна</v>
          </cell>
        </row>
        <row r="3055">
          <cell r="AS3055" t="str">
            <v>Талан Денис Викторович</v>
          </cell>
        </row>
        <row r="3056">
          <cell r="AS3056" t="str">
            <v>Талатина Ольга Геннадьевна</v>
          </cell>
        </row>
        <row r="3057">
          <cell r="AS3057" t="str">
            <v>Тамаров Владимир Владимирович</v>
          </cell>
        </row>
        <row r="3058">
          <cell r="AS3058" t="str">
            <v>Тамов Арсен Иналевич</v>
          </cell>
        </row>
        <row r="3059">
          <cell r="AS3059" t="str">
            <v>Таначева Евгения Владимировна</v>
          </cell>
        </row>
        <row r="3060">
          <cell r="AS3060" t="str">
            <v>Тангатаров Азамат Айварович</v>
          </cell>
        </row>
        <row r="3061">
          <cell r="AS3061" t="str">
            <v>Тараканова Анастасия Анатольевна</v>
          </cell>
        </row>
        <row r="3062">
          <cell r="AS3062" t="str">
            <v>Тарасов Алексей Владимирович</v>
          </cell>
        </row>
        <row r="3063">
          <cell r="AS3063" t="str">
            <v>Тарасов Игорь Петрович</v>
          </cell>
        </row>
        <row r="3064">
          <cell r="AS3064" t="str">
            <v>Тарасова Марина Владимировна</v>
          </cell>
        </row>
        <row r="3065">
          <cell r="AS3065" t="str">
            <v>Тарасова Марина Николаевна</v>
          </cell>
        </row>
        <row r="3066">
          <cell r="AS3066" t="str">
            <v>Тарасова Наталья Анатольевна</v>
          </cell>
        </row>
        <row r="3067">
          <cell r="AS3067" t="str">
            <v>Тарасова Светлана Ивановна</v>
          </cell>
        </row>
        <row r="3068">
          <cell r="AS3068" t="str">
            <v>Тарасова Татьяна Александровна</v>
          </cell>
        </row>
        <row r="3069">
          <cell r="AS3069" t="str">
            <v>Таркашвили Светлана Марсовна</v>
          </cell>
        </row>
        <row r="3070">
          <cell r="AS3070" t="str">
            <v>Таротина Юлия Михайловна</v>
          </cell>
        </row>
        <row r="3071">
          <cell r="AS3071" t="str">
            <v>Тарханова Александра Петровна</v>
          </cell>
        </row>
        <row r="3072">
          <cell r="AS3072" t="str">
            <v>Татьянин Александр Александрович</v>
          </cell>
        </row>
        <row r="3073">
          <cell r="AS3073" t="str">
            <v>Ташлыцкий Ярослав Эдуардович</v>
          </cell>
        </row>
        <row r="3074">
          <cell r="AS3074" t="str">
            <v>Творогов Владимир Алексеевич</v>
          </cell>
        </row>
        <row r="3075">
          <cell r="AS3075" t="str">
            <v>Тедеева Фатима Шотаевна</v>
          </cell>
        </row>
        <row r="3076">
          <cell r="AS3076" t="str">
            <v>Теляков Сергей Викторович</v>
          </cell>
        </row>
        <row r="3077">
          <cell r="AS3077" t="str">
            <v>Темникова Елизавета Анатольевна</v>
          </cell>
        </row>
        <row r="3078">
          <cell r="AS3078" t="str">
            <v>Тендлер Анжела Николаевна</v>
          </cell>
        </row>
        <row r="3079">
          <cell r="AS3079" t="str">
            <v>Теплова Екатерина Викторовна</v>
          </cell>
        </row>
        <row r="3080">
          <cell r="AS3080" t="str">
            <v>Тепляков Всеволод Павлович</v>
          </cell>
        </row>
        <row r="3081">
          <cell r="AS3081" t="str">
            <v>Тепцова Алла Аркадьевна</v>
          </cell>
        </row>
        <row r="3082">
          <cell r="AS3082" t="str">
            <v>Терентьева Анастасия Николаевна</v>
          </cell>
        </row>
        <row r="3083">
          <cell r="AS3083" t="str">
            <v>Терехов Денис Николаевич</v>
          </cell>
        </row>
        <row r="3084">
          <cell r="AS3084" t="str">
            <v>Терещенко Любовь Николаевна</v>
          </cell>
        </row>
        <row r="3085">
          <cell r="AS3085" t="str">
            <v>Тертычная Марина Андреевна</v>
          </cell>
        </row>
        <row r="3086">
          <cell r="AS3086" t="str">
            <v>Терян Артур Амбарцумович</v>
          </cell>
        </row>
        <row r="3087">
          <cell r="AS3087" t="str">
            <v>Тетерина Юлия Андреевна</v>
          </cell>
        </row>
        <row r="3088">
          <cell r="AS3088" t="str">
            <v>Тигина Екатерина Сергеевна</v>
          </cell>
        </row>
        <row r="3089">
          <cell r="AS3089" t="str">
            <v>Тимакова Марина Владимировна</v>
          </cell>
        </row>
        <row r="3090">
          <cell r="AS3090" t="str">
            <v>Тимко Анастасия Петровна</v>
          </cell>
        </row>
        <row r="3091">
          <cell r="AS3091" t="str">
            <v>Тимофеев Антон Алексеевич</v>
          </cell>
        </row>
        <row r="3092">
          <cell r="AS3092" t="str">
            <v>Тимофеев Валерий Витальевич</v>
          </cell>
        </row>
        <row r="3093">
          <cell r="AS3093" t="str">
            <v>Тимофеева Мария Андреевна</v>
          </cell>
        </row>
        <row r="3094">
          <cell r="AS3094" t="str">
            <v>Тимошкина Яна Владимировна</v>
          </cell>
        </row>
        <row r="3095">
          <cell r="AS3095" t="str">
            <v>Тимощенко Виталий Евгеньевич</v>
          </cell>
        </row>
        <row r="3096">
          <cell r="AS3096" t="str">
            <v>Тимралиев Ринат Равилевич</v>
          </cell>
        </row>
        <row r="3097">
          <cell r="AS3097" t="str">
            <v>Тимченко Виолетта Владимировна</v>
          </cell>
        </row>
        <row r="3098">
          <cell r="AS3098" t="str">
            <v>Типикина Василина Николаевна</v>
          </cell>
        </row>
        <row r="3099">
          <cell r="AS3099" t="str">
            <v>Титова Алена Андреевна</v>
          </cell>
        </row>
        <row r="3100">
          <cell r="AS3100" t="str">
            <v>Титова Оксана Александровна</v>
          </cell>
        </row>
        <row r="3101">
          <cell r="AS3101" t="str">
            <v>Титорчук Евгения Валентиновна</v>
          </cell>
        </row>
        <row r="3102">
          <cell r="AS3102" t="str">
            <v>Тихановский Кирилл Владимирович</v>
          </cell>
        </row>
        <row r="3103">
          <cell r="AS3103" t="str">
            <v>Тихомиров Дмитрий Александрович</v>
          </cell>
        </row>
        <row r="3104">
          <cell r="AS3104" t="str">
            <v>Тихомиров Дмитрий Евгеньевич</v>
          </cell>
        </row>
        <row r="3105">
          <cell r="AS3105" t="str">
            <v>Тихомирова Диана Олеговна</v>
          </cell>
        </row>
        <row r="3106">
          <cell r="AS3106" t="str">
            <v>Тихонов Евгений Витальевич</v>
          </cell>
        </row>
        <row r="3107">
          <cell r="AS3107" t="str">
            <v>Тишанская Светлана Борисовна</v>
          </cell>
        </row>
        <row r="3108">
          <cell r="AS3108" t="str">
            <v>Тишина Наталья Сергеевна</v>
          </cell>
        </row>
        <row r="3109">
          <cell r="AS3109" t="str">
            <v>Тищенко Любовь Вячеславовна</v>
          </cell>
        </row>
        <row r="3110">
          <cell r="AS3110" t="str">
            <v>Тищенко Роман Александрович</v>
          </cell>
        </row>
        <row r="3111">
          <cell r="AS3111" t="str">
            <v>Ткачева Анна Сергеевна</v>
          </cell>
        </row>
        <row r="3112">
          <cell r="AS3112" t="str">
            <v>Ткачева Инна Андреевна</v>
          </cell>
        </row>
        <row r="3113">
          <cell r="AS3113" t="str">
            <v>Ткаченко Елена Анатольевна</v>
          </cell>
        </row>
        <row r="3114">
          <cell r="AS3114" t="str">
            <v>Ткачук Анна Владимировна</v>
          </cell>
        </row>
        <row r="3115">
          <cell r="AS3115" t="str">
            <v>Тлихураев Беслан Хазраилович</v>
          </cell>
        </row>
        <row r="3116">
          <cell r="AS3116" t="str">
            <v>Тлюстангелов Руслан Аскарбиевич</v>
          </cell>
        </row>
        <row r="3117">
          <cell r="AS3117" t="str">
            <v>Товт Светлана Васильевна</v>
          </cell>
        </row>
        <row r="3118">
          <cell r="AS3118" t="str">
            <v>Тойкиева Наталья Ильинична</v>
          </cell>
        </row>
        <row r="3119">
          <cell r="AS3119" t="str">
            <v>Токарев Михаил Михайлович</v>
          </cell>
        </row>
        <row r="3120">
          <cell r="AS3120" t="str">
            <v>Токарева Ксения Рифовна</v>
          </cell>
        </row>
        <row r="3121">
          <cell r="AS3121" t="str">
            <v>Токарева Ольга Николаевна</v>
          </cell>
        </row>
        <row r="3122">
          <cell r="AS3122" t="str">
            <v>Токарева Юлия Александровна</v>
          </cell>
        </row>
        <row r="3123">
          <cell r="AS3123" t="str">
            <v>Токмакова Юлия Юрьевна</v>
          </cell>
        </row>
        <row r="3124">
          <cell r="AS3124" t="str">
            <v>Толкунов Никита Олегович</v>
          </cell>
        </row>
        <row r="3125">
          <cell r="AS3125" t="str">
            <v>Толмачева Анна Сергеевна</v>
          </cell>
        </row>
        <row r="3126">
          <cell r="AS3126" t="str">
            <v>Толмачева Екатерина Валериевна</v>
          </cell>
        </row>
        <row r="3127">
          <cell r="AS3127" t="str">
            <v>Толпегина Наталья Леонидовна</v>
          </cell>
        </row>
        <row r="3128">
          <cell r="AS3128" t="str">
            <v>Толстова Лариса Валерьевна</v>
          </cell>
        </row>
        <row r="3129">
          <cell r="AS3129" t="str">
            <v>Толстова Юлия Вячеславовна</v>
          </cell>
        </row>
        <row r="3130">
          <cell r="AS3130" t="str">
            <v>Толстых Алексей Геннадьевич</v>
          </cell>
        </row>
        <row r="3131">
          <cell r="AS3131" t="str">
            <v>Томаев Артур Сергеевич</v>
          </cell>
        </row>
        <row r="3132">
          <cell r="AS3132" t="str">
            <v>Томашев Евгений Леонидович</v>
          </cell>
        </row>
        <row r="3133">
          <cell r="AS3133" t="str">
            <v>Томм Марина Ивановна</v>
          </cell>
        </row>
        <row r="3134">
          <cell r="AS3134" t="str">
            <v>Тонконог Елена Владимировна</v>
          </cell>
        </row>
        <row r="3135">
          <cell r="AS3135" t="str">
            <v>Тореева Дарья Владимировна</v>
          </cell>
        </row>
        <row r="3136">
          <cell r="AS3136" t="str">
            <v>Тоурон Елена Васильевна</v>
          </cell>
        </row>
        <row r="3137">
          <cell r="AS3137" t="str">
            <v>Травкина Ирина Валенуровна</v>
          </cell>
        </row>
        <row r="3138">
          <cell r="AS3138" t="str">
            <v>Трапезникова Татьяна Александровна</v>
          </cell>
        </row>
        <row r="3139">
          <cell r="AS3139" t="str">
            <v>Трегубова Елена Николаевна</v>
          </cell>
        </row>
        <row r="3140">
          <cell r="AS3140" t="str">
            <v>Трепезникова Светлана Евгеньевна</v>
          </cell>
        </row>
        <row r="3141">
          <cell r="AS3141" t="str">
            <v>Тресцова Татьяна Дмитриевна</v>
          </cell>
        </row>
        <row r="3142">
          <cell r="AS3142" t="str">
            <v>Третьякова Анастасия Владимировна</v>
          </cell>
        </row>
        <row r="3143">
          <cell r="AS3143" t="str">
            <v>Трифонова Ирина Сергеевна</v>
          </cell>
        </row>
        <row r="3144">
          <cell r="AS3144" t="str">
            <v>Троицкая Татьяна Александровна</v>
          </cell>
        </row>
        <row r="3145">
          <cell r="AS3145" t="str">
            <v>Трофименко Ирина Вячеславовна</v>
          </cell>
        </row>
        <row r="3146">
          <cell r="AS3146" t="str">
            <v>Трофименко Олеся Александровна</v>
          </cell>
        </row>
        <row r="3147">
          <cell r="AS3147" t="str">
            <v>Трофимова Кристина Валерьевна</v>
          </cell>
        </row>
        <row r="3148">
          <cell r="AS3148" t="str">
            <v>Трубенкова Юлия Викторовна</v>
          </cell>
        </row>
        <row r="3149">
          <cell r="AS3149" t="str">
            <v>Трубицына Елена Гелиевна</v>
          </cell>
        </row>
        <row r="3150">
          <cell r="AS3150" t="str">
            <v>Трусов Сергей Васильевич</v>
          </cell>
        </row>
        <row r="3151">
          <cell r="AS3151" t="str">
            <v>Труфанова Ольга Валентиновна</v>
          </cell>
        </row>
        <row r="3152">
          <cell r="AS3152" t="str">
            <v>Трясцина Ольга Сергеевна</v>
          </cell>
        </row>
        <row r="3153">
          <cell r="AS3153" t="str">
            <v>Туйсузян Михаил Эдуардович</v>
          </cell>
        </row>
        <row r="3154">
          <cell r="AS3154" t="str">
            <v>Тукачева Екатерина Олеговна</v>
          </cell>
        </row>
        <row r="3155">
          <cell r="AS3155" t="str">
            <v>Тукелев Олег Васильевич</v>
          </cell>
        </row>
        <row r="3156">
          <cell r="AS3156" t="str">
            <v>Туктарова Марина Анатольевна</v>
          </cell>
        </row>
        <row r="3157">
          <cell r="AS3157" t="str">
            <v>Тулинов Антон Юрьевич</v>
          </cell>
        </row>
        <row r="3158">
          <cell r="AS3158" t="str">
            <v>Тулупова Елена Владимировна</v>
          </cell>
        </row>
        <row r="3159">
          <cell r="AS3159" t="str">
            <v>Туманов Алексей Сергеевич</v>
          </cell>
        </row>
        <row r="3160">
          <cell r="AS3160" t="str">
            <v>Тупик Ал на Викторовна</v>
          </cell>
        </row>
        <row r="3161">
          <cell r="AS3161" t="str">
            <v>Тупичкин Андрей Викторович</v>
          </cell>
        </row>
        <row r="3162">
          <cell r="AS3162" t="str">
            <v>Тупкало Наталья Борисовна</v>
          </cell>
        </row>
        <row r="3163">
          <cell r="AS3163" t="str">
            <v>Тур Инна Васильевна</v>
          </cell>
        </row>
        <row r="3164">
          <cell r="AS3164" t="str">
            <v>Туранова Светлана Владимировна</v>
          </cell>
        </row>
        <row r="3165">
          <cell r="AS3165" t="str">
            <v>Туркина Надежда Алексеевна</v>
          </cell>
        </row>
        <row r="3166">
          <cell r="AS3166" t="str">
            <v>Тычкина Анна Александровна</v>
          </cell>
        </row>
        <row r="3167">
          <cell r="AS3167" t="str">
            <v>Тюлин Артем Андреевич</v>
          </cell>
        </row>
        <row r="3168">
          <cell r="AS3168" t="str">
            <v>Тюрькина Галина Ивановна</v>
          </cell>
        </row>
        <row r="3169">
          <cell r="AS3169" t="str">
            <v>Тюрюмина Оксана Владимировна</v>
          </cell>
        </row>
        <row r="3170">
          <cell r="AS3170" t="str">
            <v>Тюстин Николай Сергеевич</v>
          </cell>
        </row>
        <row r="3171">
          <cell r="AS3171" t="str">
            <v>Тютерева Ольга Геннадьевна</v>
          </cell>
        </row>
        <row r="3172">
          <cell r="AS3172" t="str">
            <v>Тявин Сергей Александрович</v>
          </cell>
        </row>
        <row r="3173">
          <cell r="AS3173" t="str">
            <v>Тяпкина Елена Серафимовна</v>
          </cell>
        </row>
        <row r="3174">
          <cell r="AS3174" t="str">
            <v>Убугунов Иван Михайлович</v>
          </cell>
        </row>
        <row r="3175">
          <cell r="AS3175" t="str">
            <v>Увальшин Александр Владимирович</v>
          </cell>
        </row>
        <row r="3176">
          <cell r="AS3176" t="str">
            <v>Уварова Ольга Ивановна</v>
          </cell>
        </row>
        <row r="3177">
          <cell r="AS3177" t="str">
            <v>Угарова Елизавета Алексеевна</v>
          </cell>
        </row>
        <row r="3178">
          <cell r="AS3178" t="str">
            <v>Удалов Николай Александрович</v>
          </cell>
        </row>
        <row r="3179">
          <cell r="AS3179" t="str">
            <v>Удалова Юлия Андреевна</v>
          </cell>
        </row>
        <row r="3180">
          <cell r="AS3180" t="str">
            <v>Ударцева Ольга Владимировна</v>
          </cell>
        </row>
        <row r="3181">
          <cell r="AS3181" t="str">
            <v>Узденова Диана Маратовна</v>
          </cell>
        </row>
        <row r="3182">
          <cell r="AS3182" t="str">
            <v>Ульянова Наталья Викторовна</v>
          </cell>
        </row>
        <row r="3183">
          <cell r="AS3183" t="str">
            <v>Ульянова Татьяна Анатольевна</v>
          </cell>
        </row>
        <row r="3184">
          <cell r="AS3184" t="str">
            <v>Ульянова Юлия Андреевна</v>
          </cell>
        </row>
        <row r="3185">
          <cell r="AS3185" t="str">
            <v>Ураев Алексей Романович</v>
          </cell>
        </row>
        <row r="3186">
          <cell r="AS3186" t="str">
            <v>Урбанович Виктория Валерьевна</v>
          </cell>
        </row>
        <row r="3187">
          <cell r="AS3187" t="str">
            <v>Уресметов Максим Андреевич</v>
          </cell>
        </row>
        <row r="3188">
          <cell r="AS3188" t="str">
            <v>Урлина Татьяна Викторовна</v>
          </cell>
        </row>
        <row r="3189">
          <cell r="AS3189" t="str">
            <v>Усатов Михаил Владимирович</v>
          </cell>
        </row>
        <row r="3190">
          <cell r="AS3190" t="str">
            <v>Усачева Людмила Николаевна</v>
          </cell>
        </row>
        <row r="3191">
          <cell r="AS3191" t="str">
            <v>Усманов Дамир Фаридович</v>
          </cell>
        </row>
        <row r="3192">
          <cell r="AS3192" t="str">
            <v>Усова Елена Сергеевна</v>
          </cell>
        </row>
        <row r="3193">
          <cell r="AS3193" t="str">
            <v>Усольцев Иван Васильевич</v>
          </cell>
        </row>
        <row r="3194">
          <cell r="AS3194" t="str">
            <v>Усольцева Марина Андреевна</v>
          </cell>
        </row>
        <row r="3195">
          <cell r="AS3195" t="str">
            <v>Успенский Сергей Валерьевич</v>
          </cell>
        </row>
        <row r="3196">
          <cell r="AS3196" t="str">
            <v>Уткина Екатерина Александровна</v>
          </cell>
        </row>
        <row r="3197">
          <cell r="AS3197" t="str">
            <v>Уткина Лидия Юрьевна</v>
          </cell>
        </row>
        <row r="3198">
          <cell r="AS3198" t="str">
            <v>Уханов Алексей Александрович</v>
          </cell>
        </row>
        <row r="3199">
          <cell r="AS3199" t="str">
            <v>Ушакова Юлия Валерьяновна</v>
          </cell>
        </row>
        <row r="3200">
          <cell r="AS3200" t="str">
            <v>Ушнурцев Станислав Андреевич</v>
          </cell>
        </row>
        <row r="3201">
          <cell r="AS3201" t="str">
            <v>Фабрицкая Валерия Сергеевна</v>
          </cell>
        </row>
        <row r="3202">
          <cell r="AS3202" t="str">
            <v>Фаворский Николай Сергеевич</v>
          </cell>
        </row>
        <row r="3203">
          <cell r="AS3203" t="str">
            <v>Фадеева Анастасия Николаевна</v>
          </cell>
        </row>
        <row r="3204">
          <cell r="AS3204" t="str">
            <v>Фадеева Олеся Михайловна</v>
          </cell>
        </row>
        <row r="3205">
          <cell r="AS3205" t="str">
            <v>Фазлуллин Руслан Альбертович</v>
          </cell>
        </row>
        <row r="3206">
          <cell r="AS3206" t="str">
            <v>Фазлыева Эльза Насимьяновна</v>
          </cell>
        </row>
        <row r="3207">
          <cell r="AS3207" t="str">
            <v>Файзулина Роза Виловна</v>
          </cell>
        </row>
        <row r="3208">
          <cell r="AS3208" t="str">
            <v>Файзуллин Карим Фаридович</v>
          </cell>
        </row>
        <row r="3209">
          <cell r="AS3209" t="str">
            <v>Файзуллина Зульфия Булатовна</v>
          </cell>
        </row>
        <row r="3210">
          <cell r="AS3210" t="str">
            <v>Фалалеева Светлана Леонидовна</v>
          </cell>
        </row>
        <row r="3211">
          <cell r="AS3211" t="str">
            <v>Фалдин Алексей Владимирович</v>
          </cell>
        </row>
        <row r="3212">
          <cell r="AS3212" t="str">
            <v>Фалеев Дмитрий Сергеевич</v>
          </cell>
        </row>
        <row r="3213">
          <cell r="AS3213" t="str">
            <v>Фалин Виталий Владиславович</v>
          </cell>
        </row>
        <row r="3214">
          <cell r="AS3214" t="str">
            <v>Фахертдинова Анастасия Александровна</v>
          </cell>
        </row>
        <row r="3215">
          <cell r="AS3215" t="str">
            <v>Федак Ирина Борисовна</v>
          </cell>
        </row>
        <row r="3216">
          <cell r="AS3216" t="str">
            <v>Федан Антон Владимирович</v>
          </cell>
        </row>
        <row r="3217">
          <cell r="AS3217" t="str">
            <v>Федоркив Олеся Викторовна</v>
          </cell>
        </row>
        <row r="3218">
          <cell r="AS3218" t="str">
            <v>Федоров Богдан Владимирович</v>
          </cell>
        </row>
        <row r="3219">
          <cell r="AS3219" t="str">
            <v>Федорова Александра Николаевна</v>
          </cell>
        </row>
        <row r="3220">
          <cell r="AS3220" t="str">
            <v>Федорова Анжелика Алексеевна</v>
          </cell>
        </row>
        <row r="3221">
          <cell r="AS3221" t="str">
            <v>Федорова Дарья Игоревна</v>
          </cell>
        </row>
        <row r="3222">
          <cell r="AS3222" t="str">
            <v>Федорова Екатерина Викторовна</v>
          </cell>
        </row>
        <row r="3223">
          <cell r="AS3223" t="str">
            <v>Федорова Ирина Викторовна</v>
          </cell>
        </row>
        <row r="3224">
          <cell r="AS3224" t="str">
            <v>Федорова Ксения Сергеевна</v>
          </cell>
        </row>
        <row r="3225">
          <cell r="AS3225" t="str">
            <v>Федорова Наира Даудовна</v>
          </cell>
        </row>
        <row r="3226">
          <cell r="AS3226" t="str">
            <v>Федорова Ольга Владимировна</v>
          </cell>
        </row>
        <row r="3227">
          <cell r="AS3227" t="str">
            <v>Федорова Юлия Сергеевна</v>
          </cell>
        </row>
        <row r="3228">
          <cell r="AS3228" t="str">
            <v>Федорченко Анастасия Юрьевна</v>
          </cell>
        </row>
        <row r="3229">
          <cell r="AS3229" t="str">
            <v>Федосеев Сергей Геннадьевич</v>
          </cell>
        </row>
        <row r="3230">
          <cell r="AS3230" t="str">
            <v>Федосеева Татьяна Анатольевна</v>
          </cell>
        </row>
        <row r="3231">
          <cell r="AS3231" t="str">
            <v>Федосенко Анжелика Владимировна</v>
          </cell>
        </row>
        <row r="3232">
          <cell r="AS3232" t="str">
            <v>Федосова Марина Васильевна</v>
          </cell>
        </row>
        <row r="3233">
          <cell r="AS3233" t="str">
            <v>Федотова Анна Валерьевна</v>
          </cell>
        </row>
        <row r="3234">
          <cell r="AS3234" t="str">
            <v>Федулина Катерина Валентиновна</v>
          </cell>
        </row>
        <row r="3235">
          <cell r="AS3235" t="str">
            <v>Федькова Наталья Юрьевна</v>
          </cell>
        </row>
        <row r="3236">
          <cell r="AS3236" t="str">
            <v>Фельдман Елена Викторовна</v>
          </cell>
        </row>
        <row r="3237">
          <cell r="AS3237" t="str">
            <v>Феоктистова Наталья Владимировна</v>
          </cell>
        </row>
        <row r="3238">
          <cell r="AS3238" t="str">
            <v>Фетисова Альбина Рамзавиевна</v>
          </cell>
        </row>
        <row r="3239">
          <cell r="AS3239" t="str">
            <v>Филатов Антон Иванович</v>
          </cell>
        </row>
        <row r="3240">
          <cell r="AS3240" t="str">
            <v>Филатова Анна Николаевна</v>
          </cell>
        </row>
        <row r="3241">
          <cell r="AS3241" t="str">
            <v>Филатова Марина Дмитриевна</v>
          </cell>
        </row>
        <row r="3242">
          <cell r="AS3242" t="str">
            <v>Филенко Оксана Сергеевна</v>
          </cell>
        </row>
        <row r="3243">
          <cell r="AS3243" t="str">
            <v>Филимонов Егор Владимирович</v>
          </cell>
        </row>
        <row r="3244">
          <cell r="AS3244" t="str">
            <v>Филимонова Анастасия Сергеевна</v>
          </cell>
        </row>
        <row r="3245">
          <cell r="AS3245" t="str">
            <v>Филипов Роман Романович</v>
          </cell>
        </row>
        <row r="3246">
          <cell r="AS3246" t="str">
            <v>Филиппов Денис Андреевич</v>
          </cell>
        </row>
        <row r="3247">
          <cell r="AS3247" t="str">
            <v>Филиппова Екатерина Геннадьевна</v>
          </cell>
        </row>
        <row r="3248">
          <cell r="AS3248" t="str">
            <v>Филиппова Ольга Анатольевна</v>
          </cell>
        </row>
        <row r="3249">
          <cell r="AS3249" t="str">
            <v>Филютина Юлия Андреевна</v>
          </cell>
        </row>
        <row r="3250">
          <cell r="AS3250" t="str">
            <v>Финенко Ольга Владимировна</v>
          </cell>
        </row>
        <row r="3251">
          <cell r="AS3251" t="str">
            <v>Фирсов Сергей Александрович</v>
          </cell>
        </row>
        <row r="3252">
          <cell r="AS3252" t="str">
            <v>Фирсова Кристина Юрьевна</v>
          </cell>
        </row>
        <row r="3253">
          <cell r="AS3253" t="str">
            <v>Фитасова Ирина Александровна</v>
          </cell>
        </row>
        <row r="3254">
          <cell r="AS3254" t="str">
            <v>Фитенко Екатерина Владимировна</v>
          </cell>
        </row>
        <row r="3255">
          <cell r="AS3255" t="str">
            <v>Фокина Ирина Игоревна</v>
          </cell>
        </row>
        <row r="3256">
          <cell r="AS3256" t="str">
            <v>Фокина Татьяна Сергеевна</v>
          </cell>
        </row>
        <row r="3257">
          <cell r="AS3257" t="str">
            <v>Фоменко Галина Олеговна</v>
          </cell>
        </row>
        <row r="3258">
          <cell r="AS3258" t="str">
            <v>Фоменко Ирина Александровна</v>
          </cell>
        </row>
        <row r="3259">
          <cell r="AS3259" t="str">
            <v>Фоменко Наталья Сергеевна</v>
          </cell>
        </row>
        <row r="3260">
          <cell r="AS3260" t="str">
            <v>Фомин Олег Валерьевич</v>
          </cell>
        </row>
        <row r="3261">
          <cell r="AS3261" t="str">
            <v>Фомичев Виктор Александрович</v>
          </cell>
        </row>
        <row r="3262">
          <cell r="AS3262" t="str">
            <v>Фроленко Екатерина Владимировна</v>
          </cell>
        </row>
        <row r="3263">
          <cell r="AS3263" t="str">
            <v>Фроленко Юлия Сергеевна</v>
          </cell>
        </row>
        <row r="3264">
          <cell r="AS3264" t="str">
            <v>Фролов Антон Иванович</v>
          </cell>
        </row>
        <row r="3265">
          <cell r="AS3265" t="str">
            <v>Фролов Борис Сергеевич</v>
          </cell>
        </row>
        <row r="3266">
          <cell r="AS3266" t="str">
            <v>Фролова Алена Яковлевна</v>
          </cell>
        </row>
        <row r="3267">
          <cell r="AS3267" t="str">
            <v>Фролова Анастасия Витальевна</v>
          </cell>
        </row>
        <row r="3268">
          <cell r="AS3268" t="str">
            <v>Фуникова Елена Васильевна</v>
          </cell>
        </row>
        <row r="3269">
          <cell r="AS3269" t="str">
            <v>Фурсов Дмитрий Владимирович</v>
          </cell>
        </row>
        <row r="3270">
          <cell r="AS3270" t="str">
            <v>Фурсова Елена Ивановна</v>
          </cell>
        </row>
        <row r="3271">
          <cell r="AS3271" t="str">
            <v>Ха Александр Сондинович</v>
          </cell>
        </row>
        <row r="3272">
          <cell r="AS3272" t="str">
            <v>Хабарова Оксана Анатольевна</v>
          </cell>
        </row>
        <row r="3273">
          <cell r="AS3273" t="str">
            <v>Хабибова Гузель Узбековна</v>
          </cell>
        </row>
        <row r="3274">
          <cell r="AS3274" t="str">
            <v>Хабибуллина Анастасия Александровна</v>
          </cell>
        </row>
        <row r="3275">
          <cell r="AS3275" t="str">
            <v>Хабибуллина Венера Ильязовна</v>
          </cell>
        </row>
        <row r="3276">
          <cell r="AS3276" t="str">
            <v>Хабирова Гульназ Рамазановна</v>
          </cell>
        </row>
        <row r="3277">
          <cell r="AS3277" t="str">
            <v>Хажимуратова Рамиля Радифовна</v>
          </cell>
        </row>
        <row r="3278">
          <cell r="AS3278" t="str">
            <v>Хазиахмитова Айгуль Азатовна</v>
          </cell>
        </row>
        <row r="3279">
          <cell r="AS3279" t="str">
            <v>Хазикеев Руслан Фаритович</v>
          </cell>
        </row>
        <row r="3280">
          <cell r="AS3280" t="str">
            <v>Хайбуллина Алия Маратовна</v>
          </cell>
        </row>
        <row r="3281">
          <cell r="AS3281" t="str">
            <v>Хайнацкая Ирина Евгеньевна</v>
          </cell>
        </row>
        <row r="3282">
          <cell r="AS3282" t="str">
            <v>Хакимов Азат Флюрович</v>
          </cell>
        </row>
        <row r="3283">
          <cell r="AS3283" t="str">
            <v>Хаков Тимур Рамилевич</v>
          </cell>
        </row>
        <row r="3284">
          <cell r="AS3284" t="str">
            <v>Халезова Мария Владимировна</v>
          </cell>
        </row>
        <row r="3285">
          <cell r="AS3285" t="str">
            <v>Халиков Артур Маратович</v>
          </cell>
        </row>
        <row r="3286">
          <cell r="AS3286" t="str">
            <v>Халиков Максим Игоревич</v>
          </cell>
        </row>
        <row r="3287">
          <cell r="AS3287" t="str">
            <v>Халим Алиса Александровна</v>
          </cell>
        </row>
        <row r="3288">
          <cell r="AS3288" t="str">
            <v>Халова Мария Сергеевна</v>
          </cell>
        </row>
        <row r="3289">
          <cell r="AS3289" t="str">
            <v>Хамидуллин Рустам Равильевич</v>
          </cell>
        </row>
        <row r="3290">
          <cell r="AS3290" t="str">
            <v>Хамитов Рамиль Айратович</v>
          </cell>
        </row>
        <row r="3291">
          <cell r="AS3291" t="str">
            <v>Хан Сергей Александрович</v>
          </cell>
        </row>
        <row r="3292">
          <cell r="AS3292" t="str">
            <v>Харик Наталья Владимировна</v>
          </cell>
        </row>
        <row r="3293">
          <cell r="AS3293" t="str">
            <v>Харик Светлана Николаевна</v>
          </cell>
        </row>
        <row r="3294">
          <cell r="AS3294" t="str">
            <v>Харламов Алексей Константинович</v>
          </cell>
        </row>
        <row r="3295">
          <cell r="AS3295" t="str">
            <v>Харламов Андрей Кириллович</v>
          </cell>
        </row>
        <row r="3296">
          <cell r="AS3296" t="str">
            <v>Харламова Дарья Олеговна</v>
          </cell>
        </row>
        <row r="3297">
          <cell r="AS3297" t="str">
            <v>Харченко Ирина Геннадьевна</v>
          </cell>
        </row>
        <row r="3298">
          <cell r="AS3298" t="str">
            <v>Харько Владимир Андреевич</v>
          </cell>
        </row>
        <row r="3299">
          <cell r="AS3299" t="str">
            <v>Харькова Наталья Викторовна</v>
          </cell>
        </row>
        <row r="3300">
          <cell r="AS3300" t="str">
            <v>Харьковский Алексей Александрович</v>
          </cell>
        </row>
        <row r="3301">
          <cell r="AS3301" t="str">
            <v>Хасанзянова Олеся Григорьевна</v>
          </cell>
        </row>
        <row r="3302">
          <cell r="AS3302" t="str">
            <v>Хасанова Ася Сергеевна</v>
          </cell>
        </row>
        <row r="3303">
          <cell r="AS3303" t="str">
            <v>Хасанова Галия Разитовна</v>
          </cell>
        </row>
        <row r="3304">
          <cell r="AS3304" t="str">
            <v>Хасанова Диана Ринатовна</v>
          </cell>
        </row>
        <row r="3305">
          <cell r="AS3305" t="str">
            <v>Хаустова Наталья Сергеевна</v>
          </cell>
        </row>
        <row r="3306">
          <cell r="AS3306" t="str">
            <v>Хафизова Рушания Раисовна</v>
          </cell>
        </row>
        <row r="3307">
          <cell r="AS3307" t="str">
            <v>Хватова Надежда Владимировна</v>
          </cell>
        </row>
        <row r="3308">
          <cell r="AS3308" t="str">
            <v>Хворягин Сергей Юрьевич</v>
          </cell>
        </row>
        <row r="3309">
          <cell r="AS3309" t="str">
            <v>Хвостяк Леонид Сергеевич</v>
          </cell>
        </row>
        <row r="3310">
          <cell r="AS3310" t="str">
            <v>Хижняк Ирина Владимировна</v>
          </cell>
        </row>
        <row r="3311">
          <cell r="AS3311" t="str">
            <v>Хисамурдинова Рената Тахировна</v>
          </cell>
        </row>
        <row r="3312">
          <cell r="AS3312" t="str">
            <v>Хисамутдинов Владислав Тахирович</v>
          </cell>
        </row>
        <row r="3313">
          <cell r="AS3313" t="str">
            <v>Хлебникова Елена Леонидовна</v>
          </cell>
        </row>
        <row r="3314">
          <cell r="AS3314" t="str">
            <v>Хлопкова Анна Юрьевна</v>
          </cell>
        </row>
        <row r="3315">
          <cell r="AS3315" t="str">
            <v>Хмелев Алексей Александрович</v>
          </cell>
        </row>
        <row r="3316">
          <cell r="AS3316" t="str">
            <v>Ходыкина Екатерина Артемовна</v>
          </cell>
        </row>
        <row r="3317">
          <cell r="AS3317" t="str">
            <v>Ходько Ангелина Ивановна</v>
          </cell>
        </row>
        <row r="3318">
          <cell r="AS3318" t="str">
            <v>Хожайнова Татьяна Викторовна</v>
          </cell>
        </row>
        <row r="3319">
          <cell r="AS3319" t="str">
            <v>Холод Динара Равильевна</v>
          </cell>
        </row>
        <row r="3320">
          <cell r="AS3320" t="str">
            <v>Холопова Александра Сергеевна</v>
          </cell>
        </row>
        <row r="3321">
          <cell r="AS3321" t="str">
            <v>Холохоленцева Екатерина Николаевна</v>
          </cell>
        </row>
        <row r="3322">
          <cell r="AS3322" t="str">
            <v>Хомутова Людмила Георгиевна</v>
          </cell>
        </row>
        <row r="3323">
          <cell r="AS3323" t="str">
            <v>Хомякова Наталья Викторовна</v>
          </cell>
        </row>
        <row r="3324">
          <cell r="AS3324" t="str">
            <v>Хондо Роман Маркович</v>
          </cell>
        </row>
        <row r="3325">
          <cell r="AS3325" t="str">
            <v>Хорев Руслан Витальевич</v>
          </cell>
        </row>
        <row r="3326">
          <cell r="AS3326" t="str">
            <v>Хорошавин Антон Викторович</v>
          </cell>
        </row>
        <row r="3327">
          <cell r="AS3327" t="str">
            <v>Хорошавина Оксана Викторовна</v>
          </cell>
        </row>
        <row r="3328">
          <cell r="AS3328" t="str">
            <v>Хорошко Анна Глебовна</v>
          </cell>
        </row>
        <row r="3329">
          <cell r="AS3329" t="str">
            <v>Хорошкова Ирина Павловна</v>
          </cell>
        </row>
        <row r="3330">
          <cell r="AS3330" t="str">
            <v>Хоружа Яна Сергеевна</v>
          </cell>
        </row>
        <row r="3331">
          <cell r="AS3331" t="str">
            <v>Хоруженко Ольга Викторовна</v>
          </cell>
        </row>
        <row r="3332">
          <cell r="AS3332" t="str">
            <v>Хоршева Александра Викторовна</v>
          </cell>
        </row>
        <row r="3333">
          <cell r="AS3333" t="str">
            <v>Хотулева Елена Игоревна</v>
          </cell>
        </row>
        <row r="3334">
          <cell r="AS3334" t="str">
            <v>Хохлова Евгения Алексеевна</v>
          </cell>
        </row>
        <row r="3335">
          <cell r="AS3335" t="str">
            <v>Хохлова Екатерина Александровна</v>
          </cell>
        </row>
        <row r="3336">
          <cell r="AS3336" t="str">
            <v>Хохлова Наталья Игоревна</v>
          </cell>
        </row>
        <row r="3337">
          <cell r="AS3337" t="str">
            <v>Храмов Илья Николаевич</v>
          </cell>
        </row>
        <row r="3338">
          <cell r="AS3338" t="str">
            <v>Хромов Илья Александрович</v>
          </cell>
        </row>
        <row r="3339">
          <cell r="AS3339" t="str">
            <v>Хромова Надежда Николаевна</v>
          </cell>
        </row>
        <row r="3340">
          <cell r="AS3340" t="str">
            <v>Хропач Валерий Сергеевич</v>
          </cell>
        </row>
        <row r="3341">
          <cell r="AS3341" t="str">
            <v>Худяков Александр Михайлович</v>
          </cell>
        </row>
        <row r="3342">
          <cell r="AS3342" t="str">
            <v>Худякова Элина Александровна</v>
          </cell>
        </row>
        <row r="3343">
          <cell r="AS3343" t="str">
            <v>Хулхачиева Елена Николаевна</v>
          </cell>
        </row>
        <row r="3344">
          <cell r="AS3344" t="str">
            <v>Хусаинов Марат Ринатович</v>
          </cell>
        </row>
        <row r="3345">
          <cell r="AS3345" t="str">
            <v>Хусаинова Гульназ Фаязовна</v>
          </cell>
        </row>
        <row r="3346">
          <cell r="AS3346" t="str">
            <v>Хуснутдинов Аскар Марселевич</v>
          </cell>
        </row>
        <row r="3347">
          <cell r="AS3347" t="str">
            <v>Цар ва Олеся Александровна</v>
          </cell>
        </row>
        <row r="3348">
          <cell r="AS3348" t="str">
            <v>Царьков Владимир Андреевич</v>
          </cell>
        </row>
        <row r="3349">
          <cell r="AS3349" t="str">
            <v>Царькова Екатерина Вячеславовна</v>
          </cell>
        </row>
        <row r="3350">
          <cell r="AS3350" t="str">
            <v>Цветова Татьяна Валентиновна</v>
          </cell>
        </row>
        <row r="3351">
          <cell r="AS3351" t="str">
            <v>Цивинская Мария Олеговна</v>
          </cell>
        </row>
        <row r="3352">
          <cell r="AS3352" t="str">
            <v>Циканина Ирина Николаевна</v>
          </cell>
        </row>
        <row r="3353">
          <cell r="AS3353" t="str">
            <v>Цой Владимир Викторович</v>
          </cell>
        </row>
        <row r="3354">
          <cell r="AS3354" t="str">
            <v>Цой Светлана Вячеславовна</v>
          </cell>
        </row>
        <row r="3355">
          <cell r="AS3355" t="str">
            <v>Цуканова Оксана Борисовна</v>
          </cell>
        </row>
        <row r="3356">
          <cell r="AS3356" t="str">
            <v>Цундра Алексей Валентинович</v>
          </cell>
        </row>
        <row r="3357">
          <cell r="AS3357" t="str">
            <v>Цуриков Андрей Вадимович</v>
          </cell>
        </row>
        <row r="3358">
          <cell r="AS3358" t="str">
            <v>Цухишвили Тамара Тамазовна</v>
          </cell>
        </row>
        <row r="3359">
          <cell r="AS3359" t="str">
            <v>Цыбин Владимир Викторович</v>
          </cell>
        </row>
        <row r="3360">
          <cell r="AS3360" t="str">
            <v>Цыбина Ольга Ефимовна</v>
          </cell>
        </row>
        <row r="3361">
          <cell r="AS3361" t="str">
            <v>Цыганкова Юлия Александровна</v>
          </cell>
        </row>
        <row r="3362">
          <cell r="AS3362" t="str">
            <v>Цыганкова Юлия Николаевна</v>
          </cell>
        </row>
        <row r="3363">
          <cell r="AS3363" t="str">
            <v>Цыганова Ирина Николаевна</v>
          </cell>
        </row>
        <row r="3364">
          <cell r="AS3364" t="str">
            <v>Цыганов-Смелков Владислав Алексеевич</v>
          </cell>
        </row>
        <row r="3365">
          <cell r="AS3365" t="str">
            <v>Цыденова Эржена Валерьевна</v>
          </cell>
        </row>
        <row r="3366">
          <cell r="AS3366" t="str">
            <v>Цымбал Александр Александрович</v>
          </cell>
        </row>
        <row r="3367">
          <cell r="AS3367" t="str">
            <v>Цыплакова Светлана Степановна</v>
          </cell>
        </row>
        <row r="3368">
          <cell r="AS3368" t="str">
            <v>Цыпляева Ольга Васильевна</v>
          </cell>
        </row>
        <row r="3369">
          <cell r="AS3369" t="str">
            <v>Чалова Анастасия Владимировна</v>
          </cell>
        </row>
        <row r="3370">
          <cell r="AS3370" t="str">
            <v>Чаплинская Ольга Алексеевна</v>
          </cell>
        </row>
        <row r="3371">
          <cell r="AS3371" t="str">
            <v>Часкин Антон Александрович</v>
          </cell>
        </row>
        <row r="3372">
          <cell r="AS3372" t="str">
            <v>Чачин Максим Михайлович</v>
          </cell>
        </row>
        <row r="3373">
          <cell r="AS3373" t="str">
            <v>Чащухина Надежда Александровна</v>
          </cell>
        </row>
        <row r="3374">
          <cell r="AS3374" t="str">
            <v>Чебаков Степан Владимирович</v>
          </cell>
        </row>
        <row r="3375">
          <cell r="AS3375" t="str">
            <v>Чебуров Денис Викторович</v>
          </cell>
        </row>
        <row r="3376">
          <cell r="AS3376" t="str">
            <v>Чебыкина Любовь Александровна</v>
          </cell>
        </row>
        <row r="3377">
          <cell r="AS3377" t="str">
            <v>Чевелева Инна Анатольевна</v>
          </cell>
        </row>
        <row r="3378">
          <cell r="AS3378" t="str">
            <v>Чеглакова Ирина Александровна</v>
          </cell>
        </row>
        <row r="3379">
          <cell r="AS3379" t="str">
            <v>Чегурова Елена Николаевна</v>
          </cell>
        </row>
        <row r="3380">
          <cell r="AS3380" t="str">
            <v>Чекаев Андрей Вячеславович</v>
          </cell>
        </row>
        <row r="3381">
          <cell r="AS3381" t="str">
            <v>Чекасина Ксения Николаевна</v>
          </cell>
        </row>
        <row r="3382">
          <cell r="AS3382" t="str">
            <v>Чекеева Светлана Ивановна</v>
          </cell>
        </row>
        <row r="3383">
          <cell r="AS3383" t="str">
            <v>Чемякина Анастасия Константиновна</v>
          </cell>
        </row>
        <row r="3384">
          <cell r="AS3384" t="str">
            <v>Чепак Наталья Николаевна</v>
          </cell>
        </row>
        <row r="3385">
          <cell r="AS3385" t="str">
            <v>Чепурнаева Лариса Николаевна</v>
          </cell>
        </row>
        <row r="3386">
          <cell r="AS3386" t="str">
            <v>Червяк Ирина Олеговна</v>
          </cell>
        </row>
        <row r="3387">
          <cell r="AS3387" t="str">
            <v>Червякова Наталья Васильевна</v>
          </cell>
        </row>
        <row r="3388">
          <cell r="AS3388" t="str">
            <v>Чередниченко Анна Сергеевна</v>
          </cell>
        </row>
        <row r="3389">
          <cell r="AS3389" t="str">
            <v>Черезов Роман Александрович</v>
          </cell>
        </row>
        <row r="3390">
          <cell r="AS3390" t="str">
            <v>Черенков Кирилл Николаевич</v>
          </cell>
        </row>
        <row r="3391">
          <cell r="AS3391" t="str">
            <v>Черепанова Алина Сергеевна</v>
          </cell>
        </row>
        <row r="3392">
          <cell r="AS3392" t="str">
            <v>Черепанова Елена Игоревна</v>
          </cell>
        </row>
        <row r="3393">
          <cell r="AS3393" t="str">
            <v>Черепанова Елена Сергеевна</v>
          </cell>
        </row>
        <row r="3394">
          <cell r="AS3394" t="str">
            <v>Черкасов Александр Владимирович</v>
          </cell>
        </row>
        <row r="3395">
          <cell r="AS3395" t="str">
            <v>Черкасов Роман Николаевич</v>
          </cell>
        </row>
        <row r="3396">
          <cell r="AS3396" t="str">
            <v>Черкасова Ирина Николаевна</v>
          </cell>
        </row>
        <row r="3397">
          <cell r="AS3397" t="str">
            <v>Чернегова Анна Сергеевна</v>
          </cell>
        </row>
        <row r="3398">
          <cell r="AS3398" t="str">
            <v>Чернецова Людмила Александровна</v>
          </cell>
        </row>
        <row r="3399">
          <cell r="AS3399" t="str">
            <v>Черников Александр Анатольевич</v>
          </cell>
        </row>
        <row r="3400">
          <cell r="AS3400" t="str">
            <v>Черникова Ирина Васильевна</v>
          </cell>
        </row>
        <row r="3401">
          <cell r="AS3401" t="str">
            <v>Черницына Анна Васильевна</v>
          </cell>
        </row>
        <row r="3402">
          <cell r="AS3402" t="str">
            <v>Чернова Елена Васильевна</v>
          </cell>
        </row>
        <row r="3403">
          <cell r="AS3403" t="str">
            <v>Чернова Наталья Михайловна</v>
          </cell>
        </row>
        <row r="3404">
          <cell r="AS3404" t="str">
            <v>Черноиванова Елена Викторовна</v>
          </cell>
        </row>
        <row r="3405">
          <cell r="AS3405" t="str">
            <v>Чернолих Валентина Андреевна</v>
          </cell>
        </row>
        <row r="3406">
          <cell r="AS3406" t="str">
            <v>Черномазов Николай Сергеевич</v>
          </cell>
        </row>
        <row r="3407">
          <cell r="AS3407" t="str">
            <v>Черномырдин Сергей Александрович</v>
          </cell>
        </row>
        <row r="3408">
          <cell r="AS3408" t="str">
            <v>Черных Алла Вадимовна</v>
          </cell>
        </row>
        <row r="3409">
          <cell r="AS3409" t="str">
            <v>Черных Андрей Николаевич</v>
          </cell>
        </row>
        <row r="3410">
          <cell r="AS3410" t="str">
            <v>Черных Инна Викторовна</v>
          </cell>
        </row>
        <row r="3411">
          <cell r="AS3411" t="str">
            <v>Черных Константин Анатольевич</v>
          </cell>
        </row>
        <row r="3412">
          <cell r="AS3412" t="str">
            <v>Черных Ксения Сергеевна</v>
          </cell>
        </row>
        <row r="3413">
          <cell r="AS3413" t="str">
            <v>Черных Оксана Валерьевна</v>
          </cell>
        </row>
        <row r="3414">
          <cell r="AS3414" t="str">
            <v>Черных Ольга Александровна</v>
          </cell>
        </row>
        <row r="3415">
          <cell r="AS3415" t="str">
            <v>Чернышев Михаил Андреевич</v>
          </cell>
        </row>
        <row r="3416">
          <cell r="AS3416" t="str">
            <v>Чернышкова Александра Андреевна</v>
          </cell>
        </row>
        <row r="3417">
          <cell r="AS3417" t="str">
            <v>Чернышова Светлана Викторовна</v>
          </cell>
        </row>
        <row r="3418">
          <cell r="AS3418" t="str">
            <v>Чертков Руслан Юсифович</v>
          </cell>
        </row>
        <row r="3419">
          <cell r="AS3419" t="str">
            <v>Чертовских Ирина Анатольевна</v>
          </cell>
        </row>
        <row r="3420">
          <cell r="AS3420" t="str">
            <v>Четверикова Екатерина Константиновна</v>
          </cell>
        </row>
        <row r="3421">
          <cell r="AS3421" t="str">
            <v>Чигарева Оксана Александровна</v>
          </cell>
        </row>
        <row r="3422">
          <cell r="AS3422" t="str">
            <v>Чигинцева Татьяна Владимировна</v>
          </cell>
        </row>
        <row r="3423">
          <cell r="AS3423" t="str">
            <v>Чиж Евгений Сергеевич</v>
          </cell>
        </row>
        <row r="3424">
          <cell r="AS3424" t="str">
            <v>Чижиков Роман Александрович</v>
          </cell>
        </row>
        <row r="3425">
          <cell r="AS3425" t="str">
            <v>Чикалина Ольга Валерьевна</v>
          </cell>
        </row>
        <row r="3426">
          <cell r="AS3426" t="str">
            <v>Чин нов Виктор Владимирович</v>
          </cell>
        </row>
        <row r="3427">
          <cell r="AS3427" t="str">
            <v>Чиняева Елизавета Сергеевна</v>
          </cell>
        </row>
        <row r="3428">
          <cell r="AS3428" t="str">
            <v>Чиркин Александр Николаевич</v>
          </cell>
        </row>
        <row r="3429">
          <cell r="AS3429" t="str">
            <v>Чиркова Ирина Анатольевна</v>
          </cell>
        </row>
        <row r="3430">
          <cell r="AS3430" t="str">
            <v>Чистакова Евгения Юрьевна</v>
          </cell>
        </row>
        <row r="3431">
          <cell r="AS3431" t="str">
            <v>Чистяков Антон Михайлович</v>
          </cell>
        </row>
        <row r="3432">
          <cell r="AS3432" t="str">
            <v>Чистяков Антон Павлович</v>
          </cell>
        </row>
        <row r="3433">
          <cell r="AS3433" t="str">
            <v>Чичерова Ирина Викторовна</v>
          </cell>
        </row>
        <row r="3434">
          <cell r="AS3434" t="str">
            <v>Чичиланова Елена Владимировна</v>
          </cell>
        </row>
        <row r="3435">
          <cell r="AS3435" t="str">
            <v>Чубенко Галина Петровна</v>
          </cell>
        </row>
        <row r="3436">
          <cell r="AS3436" t="str">
            <v>Чугай Ал на Вячеславовна</v>
          </cell>
        </row>
        <row r="3437">
          <cell r="AS3437" t="str">
            <v>Чудайкин Дмитрий Николаевич</v>
          </cell>
        </row>
        <row r="3438">
          <cell r="AS3438" t="str">
            <v>Чудинов Павел Михайлович</v>
          </cell>
        </row>
        <row r="3439">
          <cell r="AS3439" t="str">
            <v>Чуйко Елена Евгеньевна</v>
          </cell>
        </row>
        <row r="3440">
          <cell r="AS3440" t="str">
            <v>Чуканова Светлана Юрьевна</v>
          </cell>
        </row>
        <row r="3441">
          <cell r="AS3441" t="str">
            <v>Чулов Роман Викторович</v>
          </cell>
        </row>
        <row r="3442">
          <cell r="AS3442" t="str">
            <v>Чулова Елена Анатольевна</v>
          </cell>
        </row>
        <row r="3443">
          <cell r="AS3443" t="str">
            <v>Чумакова Ольга Ивановна</v>
          </cell>
        </row>
        <row r="3444">
          <cell r="AS3444" t="str">
            <v>Чумбуридзе Анна Севастиевна</v>
          </cell>
        </row>
        <row r="3445">
          <cell r="AS3445" t="str">
            <v>Чуприна Анна Юрьевна</v>
          </cell>
        </row>
        <row r="3446">
          <cell r="AS3446" t="str">
            <v>Чупрунова Ирина Михайловна</v>
          </cell>
        </row>
        <row r="3447">
          <cell r="AS3447" t="str">
            <v>Чураков Дмитрий Александрович</v>
          </cell>
        </row>
        <row r="3448">
          <cell r="AS3448" t="str">
            <v>Чурилов Андрей Вячеславович</v>
          </cell>
        </row>
        <row r="3449">
          <cell r="AS3449" t="str">
            <v>Чурина Надежда Владимировна</v>
          </cell>
        </row>
        <row r="3450">
          <cell r="AS3450" t="str">
            <v>Чучилин Кирилл Валерьевич</v>
          </cell>
        </row>
        <row r="3451">
          <cell r="AS3451" t="str">
            <v>Шабаева Екатерина Викторовна</v>
          </cell>
        </row>
        <row r="3452">
          <cell r="AS3452" t="str">
            <v>Шаброва Ирина Сергеевна</v>
          </cell>
        </row>
        <row r="3453">
          <cell r="AS3453" t="str">
            <v>Шаврова Евгения Михайловна</v>
          </cell>
        </row>
        <row r="3454">
          <cell r="AS3454" t="str">
            <v>Шавшукова Мария Александровна</v>
          </cell>
        </row>
        <row r="3455">
          <cell r="AS3455" t="str">
            <v>Шагеев Радик Раисович</v>
          </cell>
        </row>
        <row r="3456">
          <cell r="AS3456" t="str">
            <v>Шагиахметова Лилия Фаридовна</v>
          </cell>
        </row>
        <row r="3457">
          <cell r="AS3457" t="str">
            <v>Шадриков Артем Юрьевич</v>
          </cell>
        </row>
        <row r="3458">
          <cell r="AS3458" t="str">
            <v>Шайдулова Нурия Минигакиловна</v>
          </cell>
        </row>
        <row r="3459">
          <cell r="AS3459" t="str">
            <v>Шайдурова Юлия Викторовна</v>
          </cell>
        </row>
        <row r="3460">
          <cell r="AS3460" t="str">
            <v>Шакирзянов Ильдар Рафикович</v>
          </cell>
        </row>
        <row r="3461">
          <cell r="AS3461" t="str">
            <v>Шалагинов Дмитрий Андреевич</v>
          </cell>
        </row>
        <row r="3462">
          <cell r="AS3462" t="str">
            <v>Шалаев Александр Александрович</v>
          </cell>
        </row>
        <row r="3463">
          <cell r="AS3463" t="str">
            <v>Шаламова Екатерина Юрьевна</v>
          </cell>
        </row>
        <row r="3464">
          <cell r="AS3464" t="str">
            <v>Шальнев Дмитрий Геннадьевич</v>
          </cell>
        </row>
        <row r="3465">
          <cell r="AS3465" t="str">
            <v>Шамарин Андрей Константинович</v>
          </cell>
        </row>
        <row r="3466">
          <cell r="AS3466" t="str">
            <v>Шамров Степан Иванович</v>
          </cell>
        </row>
        <row r="3467">
          <cell r="AS3467" t="str">
            <v>Шамшурова Екатерина Александровна</v>
          </cell>
        </row>
        <row r="3468">
          <cell r="AS3468" t="str">
            <v>Шантиленко Андрей Павлович</v>
          </cell>
        </row>
        <row r="3469">
          <cell r="AS3469" t="str">
            <v>Шаповалова Анна Валерьевна</v>
          </cell>
        </row>
        <row r="3470">
          <cell r="AS3470" t="str">
            <v>Шаповалова Татьяна Викторовна</v>
          </cell>
        </row>
        <row r="3471">
          <cell r="AS3471" t="str">
            <v>Шапортов Вячеслав Олегович</v>
          </cell>
        </row>
        <row r="3472">
          <cell r="AS3472" t="str">
            <v>Шарабанова Оксана Михайловна</v>
          </cell>
        </row>
        <row r="3473">
          <cell r="AS3473" t="str">
            <v>Шаранова Карина Александровна</v>
          </cell>
        </row>
        <row r="3474">
          <cell r="AS3474" t="str">
            <v>Шарапов Дмитрий Викторович</v>
          </cell>
        </row>
        <row r="3475">
          <cell r="AS3475" t="str">
            <v>Шарафутдинов Марат Равилевич</v>
          </cell>
        </row>
        <row r="3476">
          <cell r="AS3476" t="str">
            <v>Шарипова Юлия Камилевна</v>
          </cell>
        </row>
        <row r="3477">
          <cell r="AS3477" t="str">
            <v>Шарифуллина Лилия Фирдаусовна</v>
          </cell>
        </row>
        <row r="3478">
          <cell r="AS3478" t="str">
            <v>Шарова Оксана Юрьевна</v>
          </cell>
        </row>
        <row r="3479">
          <cell r="AS3479" t="str">
            <v>Шаронова Наталья Николаевна</v>
          </cell>
        </row>
        <row r="3480">
          <cell r="AS3480" t="str">
            <v>Шартова Алина Анатольевна</v>
          </cell>
        </row>
        <row r="3481">
          <cell r="AS3481" t="str">
            <v>Шарыпова Галина Геннадьевна</v>
          </cell>
        </row>
        <row r="3482">
          <cell r="AS3482" t="str">
            <v>Шаталова Светлана Владимировна</v>
          </cell>
        </row>
        <row r="3483">
          <cell r="AS3483" t="str">
            <v>Шатравин Дмитрий Владимирович</v>
          </cell>
        </row>
        <row r="3484">
          <cell r="AS3484" t="str">
            <v>Шатрова Александрина Валерьевна</v>
          </cell>
        </row>
        <row r="3485">
          <cell r="AS3485" t="str">
            <v>Шатырко Ксения Викторовна</v>
          </cell>
        </row>
        <row r="3486">
          <cell r="AS3486" t="str">
            <v>Шафоростова Татьяна Александровна</v>
          </cell>
        </row>
        <row r="3487">
          <cell r="AS3487" t="str">
            <v>Шахматова Светлана Геннадьевна</v>
          </cell>
        </row>
        <row r="3488">
          <cell r="AS3488" t="str">
            <v>Шахназарова Ангелина Геннадьевна</v>
          </cell>
        </row>
        <row r="3489">
          <cell r="AS3489" t="str">
            <v>Шашкин Сергей Александрович</v>
          </cell>
        </row>
        <row r="3490">
          <cell r="AS3490" t="str">
            <v>Шведкина Ксения Анатольевна</v>
          </cell>
        </row>
        <row r="3491">
          <cell r="AS3491" t="str">
            <v>Швец Марина Александровна</v>
          </cell>
        </row>
        <row r="3492">
          <cell r="AS3492" t="str">
            <v>Швецкова Татьяна Геннадьевна</v>
          </cell>
        </row>
        <row r="3493">
          <cell r="AS3493" t="str">
            <v>Швецов Евгений Андреевич</v>
          </cell>
        </row>
        <row r="3494">
          <cell r="AS3494" t="str">
            <v>Швецова Наталья Николаевна</v>
          </cell>
        </row>
        <row r="3495">
          <cell r="AS3495" t="str">
            <v>Швыдко Алексей Витальевич</v>
          </cell>
        </row>
        <row r="3496">
          <cell r="AS3496" t="str">
            <v>Шебатнева Светлана Анатольевна</v>
          </cell>
        </row>
        <row r="3497">
          <cell r="AS3497" t="str">
            <v>Шебзухова Зарема Рамазановна</v>
          </cell>
        </row>
        <row r="3498">
          <cell r="AS3498" t="str">
            <v>Шевел ва Лилия Александровна</v>
          </cell>
        </row>
        <row r="3499">
          <cell r="AS3499" t="str">
            <v>Шевелева Любовь Александровна</v>
          </cell>
        </row>
        <row r="3500">
          <cell r="AS3500" t="str">
            <v>Шевцова Наталья Александровна</v>
          </cell>
        </row>
        <row r="3501">
          <cell r="AS3501" t="str">
            <v>Шевченко Виктория Евгеньевна</v>
          </cell>
        </row>
        <row r="3502">
          <cell r="AS3502" t="str">
            <v>Шевченко Екатерина Александровна</v>
          </cell>
        </row>
        <row r="3503">
          <cell r="AS3503" t="str">
            <v>Шевченко Елена Александровна</v>
          </cell>
        </row>
        <row r="3504">
          <cell r="AS3504" t="str">
            <v>Шевченко Наталья Викторовна</v>
          </cell>
        </row>
        <row r="3505">
          <cell r="AS3505" t="str">
            <v>Шевченко Ольга Сергеевна</v>
          </cell>
        </row>
        <row r="3506">
          <cell r="AS3506" t="str">
            <v>Шевырин Евгений Александрович</v>
          </cell>
        </row>
        <row r="3507">
          <cell r="AS3507" t="str">
            <v>Шеина Ирина Викторовна</v>
          </cell>
        </row>
        <row r="3508">
          <cell r="AS3508" t="str">
            <v>Шеина Ольга Игоревна</v>
          </cell>
        </row>
        <row r="3509">
          <cell r="AS3509" t="str">
            <v>Шелепова Раиса Александровна</v>
          </cell>
        </row>
        <row r="3510">
          <cell r="AS3510" t="str">
            <v>Шелест Ирина Владимировна</v>
          </cell>
        </row>
        <row r="3511">
          <cell r="AS3511" t="str">
            <v>Шелудько Вячеслав Игоревич</v>
          </cell>
        </row>
        <row r="3512">
          <cell r="AS3512" t="str">
            <v>Шепелева Юлия Алексеевна</v>
          </cell>
        </row>
        <row r="3513">
          <cell r="AS3513" t="str">
            <v>Шепелева Яна Андреевна</v>
          </cell>
        </row>
        <row r="3514">
          <cell r="AS3514" t="str">
            <v>Шерер Лев Сергеевич</v>
          </cell>
        </row>
        <row r="3515">
          <cell r="AS3515" t="str">
            <v>Шерифова Екатерина Ивановна</v>
          </cell>
        </row>
        <row r="3516">
          <cell r="AS3516" t="str">
            <v>Шеронов Евгений Александрович</v>
          </cell>
        </row>
        <row r="3517">
          <cell r="AS3517" t="str">
            <v>Шершнева Юлия Андреевна</v>
          </cell>
        </row>
        <row r="3518">
          <cell r="AS3518" t="str">
            <v>Шестаков Андрей Владимирович</v>
          </cell>
        </row>
        <row r="3519">
          <cell r="AS3519" t="str">
            <v>Шестакова Ирина Леонидовна</v>
          </cell>
        </row>
        <row r="3520">
          <cell r="AS3520" t="str">
            <v>Шибаева Екатерина Андреевна</v>
          </cell>
        </row>
        <row r="3521">
          <cell r="AS3521" t="str">
            <v>Шибалкина Ксения Александровна</v>
          </cell>
        </row>
        <row r="3522">
          <cell r="AS3522" t="str">
            <v>Шибалова Елена Ивановна</v>
          </cell>
        </row>
        <row r="3523">
          <cell r="AS3523" t="str">
            <v>Шикалов Константин Николаевич</v>
          </cell>
        </row>
        <row r="3524">
          <cell r="AS3524" t="str">
            <v>Шикалова Алевтина Юрьевна</v>
          </cell>
        </row>
        <row r="3525">
          <cell r="AS3525" t="str">
            <v>Шилин Илья Александрович</v>
          </cell>
        </row>
        <row r="3526">
          <cell r="AS3526" t="str">
            <v>Шиллаев Амин Асланович</v>
          </cell>
        </row>
        <row r="3527">
          <cell r="AS3527" t="str">
            <v>Шилов Антон Олегович</v>
          </cell>
        </row>
        <row r="3528">
          <cell r="AS3528" t="str">
            <v>Шилова Анна Сергеевна</v>
          </cell>
        </row>
        <row r="3529">
          <cell r="AS3529" t="str">
            <v>Шилова Татьяна Викторовна</v>
          </cell>
        </row>
        <row r="3530">
          <cell r="AS3530" t="str">
            <v>Шиловская Марина Владимировна</v>
          </cell>
        </row>
        <row r="3531">
          <cell r="AS3531" t="str">
            <v>Шиловская Юлия Михайловна</v>
          </cell>
        </row>
        <row r="3532">
          <cell r="AS3532" t="str">
            <v>Шимановский Валерий Викторович</v>
          </cell>
        </row>
        <row r="3533">
          <cell r="AS3533" t="str">
            <v>Шимина Ольга Юрьевна</v>
          </cell>
        </row>
        <row r="3534">
          <cell r="AS3534" t="str">
            <v>Шипилов Арт м Сергеевич</v>
          </cell>
        </row>
        <row r="3535">
          <cell r="AS3535" t="str">
            <v>Ширгазина Алсу Наилевна</v>
          </cell>
        </row>
        <row r="3536">
          <cell r="AS3536" t="str">
            <v>Ширинкина Екатерина Александровна</v>
          </cell>
        </row>
        <row r="3537">
          <cell r="AS3537" t="str">
            <v>Ширманова Надежда Алексеевна</v>
          </cell>
        </row>
        <row r="3538">
          <cell r="AS3538" t="str">
            <v>Широканева Ирина Михайловна</v>
          </cell>
        </row>
        <row r="3539">
          <cell r="AS3539" t="str">
            <v>Широков Олег Евгеньевич</v>
          </cell>
        </row>
        <row r="3540">
          <cell r="AS3540" t="str">
            <v>Широков Сергей Александрович</v>
          </cell>
        </row>
        <row r="3541">
          <cell r="AS3541" t="str">
            <v>Широкова Анна Олеговна</v>
          </cell>
        </row>
        <row r="3542">
          <cell r="AS3542" t="str">
            <v>Широкова Людмила Викторовна</v>
          </cell>
        </row>
        <row r="3543">
          <cell r="AS3543" t="str">
            <v>Шитова Наталья Юрьевна</v>
          </cell>
        </row>
        <row r="3544">
          <cell r="AS3544" t="str">
            <v>Шитова Светлана Игоревна</v>
          </cell>
        </row>
        <row r="3545">
          <cell r="AS3545" t="str">
            <v>Шифанова Регина Галиевна</v>
          </cell>
        </row>
        <row r="3546">
          <cell r="AS3546" t="str">
            <v>Шиховцева Юлия Витальевна</v>
          </cell>
        </row>
        <row r="3547">
          <cell r="AS3547" t="str">
            <v>Шиш Ольга Борисовна</v>
          </cell>
        </row>
        <row r="3548">
          <cell r="AS3548" t="str">
            <v>Шишаева Елизавета Александровна</v>
          </cell>
        </row>
        <row r="3549">
          <cell r="AS3549" t="str">
            <v>Шишкин Александр Александрович</v>
          </cell>
        </row>
        <row r="3550">
          <cell r="AS3550" t="str">
            <v>Шишкин Данила Андреевич</v>
          </cell>
        </row>
        <row r="3551">
          <cell r="AS3551" t="str">
            <v>Шишкин Олег Михайлович</v>
          </cell>
        </row>
        <row r="3552">
          <cell r="AS3552" t="str">
            <v>Шишкина Марина Викторовна</v>
          </cell>
        </row>
        <row r="3553">
          <cell r="AS3553" t="str">
            <v>Шишкина Наталья Владимировна</v>
          </cell>
        </row>
        <row r="3554">
          <cell r="AS3554" t="str">
            <v>Шишкина Наталья Ивановна</v>
          </cell>
        </row>
        <row r="3555">
          <cell r="AS3555" t="str">
            <v>Шишкина Светлана Васильевна</v>
          </cell>
        </row>
        <row r="3556">
          <cell r="AS3556" t="str">
            <v>Шиян Марина Расилевна</v>
          </cell>
        </row>
        <row r="3557">
          <cell r="AS3557" t="str">
            <v>Шкарина Марина Ивановна</v>
          </cell>
        </row>
        <row r="3558">
          <cell r="AS3558" t="str">
            <v>Шкрябина Татьяна Валерьевна</v>
          </cell>
        </row>
        <row r="3559">
          <cell r="AS3559" t="str">
            <v>Шкуратова Кристина Юрьевна</v>
          </cell>
        </row>
        <row r="3560">
          <cell r="AS3560" t="str">
            <v>Шляхов Дмитрий Анатольевич</v>
          </cell>
        </row>
        <row r="3561">
          <cell r="AS3561" t="str">
            <v>Шляхтина Ирина Владимировна</v>
          </cell>
        </row>
        <row r="3562">
          <cell r="AS3562" t="str">
            <v>Шмагун Алексей Михайлович</v>
          </cell>
        </row>
        <row r="3563">
          <cell r="AS3563" t="str">
            <v>Шмалей Денис Алексеевич</v>
          </cell>
        </row>
        <row r="3564">
          <cell r="AS3564" t="str">
            <v>Шмонова Вероника Владимировна</v>
          </cell>
        </row>
        <row r="3565">
          <cell r="AS3565" t="str">
            <v>Шмотьев Сергей Алексеевич</v>
          </cell>
        </row>
        <row r="3566">
          <cell r="AS3566" t="str">
            <v>Шмурыгина Ольга Владимировна</v>
          </cell>
        </row>
        <row r="3567">
          <cell r="AS3567" t="str">
            <v>Шнайдер Наталья Викторовна</v>
          </cell>
        </row>
        <row r="3568">
          <cell r="AS3568" t="str">
            <v>Шнякина Юлия Сергеевна</v>
          </cell>
        </row>
        <row r="3569">
          <cell r="AS3569" t="str">
            <v>Шовкопляс Сергей Николаевич</v>
          </cell>
        </row>
        <row r="3570">
          <cell r="AS3570" t="str">
            <v>Шолковая Анна Сергеевна</v>
          </cell>
        </row>
        <row r="3571">
          <cell r="AS3571" t="str">
            <v>Шорина Наталья Владимировна</v>
          </cell>
        </row>
        <row r="3572">
          <cell r="AS3572" t="str">
            <v>Шохина Екатерина Геннадьевна</v>
          </cell>
        </row>
        <row r="3573">
          <cell r="AS3573" t="str">
            <v>Шпелева Екатерина Александровна</v>
          </cell>
        </row>
        <row r="3574">
          <cell r="AS3574" t="str">
            <v>Шпилевая Марина Алексеевна</v>
          </cell>
        </row>
        <row r="3575">
          <cell r="AS3575" t="str">
            <v>Шпилюкова Валентина Васильевна</v>
          </cell>
        </row>
        <row r="3576">
          <cell r="AS3576" t="str">
            <v>Штрумберг Данила Владимирович</v>
          </cell>
        </row>
        <row r="3577">
          <cell r="AS3577" t="str">
            <v>Штукарь Анна Владимировна</v>
          </cell>
        </row>
        <row r="3578">
          <cell r="AS3578" t="str">
            <v>Шуваева Евгения Александровна</v>
          </cell>
        </row>
        <row r="3579">
          <cell r="AS3579" t="str">
            <v>Шуварикова Светлана Николаевна</v>
          </cell>
        </row>
        <row r="3580">
          <cell r="AS3580" t="str">
            <v>Шугурова Наталья Сергеевна</v>
          </cell>
        </row>
        <row r="3581">
          <cell r="AS3581" t="str">
            <v>Шугушев Исмаил Алиевич</v>
          </cell>
        </row>
        <row r="3582">
          <cell r="AS3582" t="str">
            <v>Шукшина Марина Сергеевна</v>
          </cell>
        </row>
        <row r="3583">
          <cell r="AS3583" t="str">
            <v>Шульгина Екатерина Игоревна</v>
          </cell>
        </row>
        <row r="3584">
          <cell r="AS3584" t="str">
            <v>Шумайлова Татьяна Григорьевна</v>
          </cell>
        </row>
        <row r="3585">
          <cell r="AS3585" t="str">
            <v>Шумилина Дарья Андреевна</v>
          </cell>
        </row>
        <row r="3586">
          <cell r="AS3586" t="str">
            <v>Шумилина Екатерина Васильевна</v>
          </cell>
        </row>
        <row r="3587">
          <cell r="AS3587" t="str">
            <v>Шумилова Юлия Владимировна</v>
          </cell>
        </row>
        <row r="3588">
          <cell r="AS3588" t="str">
            <v>Шумкин Алексей Сергеевич</v>
          </cell>
        </row>
        <row r="3589">
          <cell r="AS3589" t="str">
            <v>Шумский Денис Николаевич</v>
          </cell>
        </row>
        <row r="3590">
          <cell r="AS3590" t="str">
            <v>Шурыгина Юлия Владимировна</v>
          </cell>
        </row>
        <row r="3591">
          <cell r="AS3591" t="str">
            <v>Шустова Анастасия Борисовна</v>
          </cell>
        </row>
        <row r="3592">
          <cell r="AS3592" t="str">
            <v>Шуськова Юлия Чулпановна</v>
          </cell>
        </row>
        <row r="3593">
          <cell r="AS3593" t="str">
            <v>Щавлева Татьяна Андреевна</v>
          </cell>
        </row>
        <row r="3594">
          <cell r="AS3594" t="str">
            <v>Щанов Денис Витальевич</v>
          </cell>
        </row>
        <row r="3595">
          <cell r="AS3595" t="str">
            <v>Щедрин Денис Валерьевич</v>
          </cell>
        </row>
        <row r="3596">
          <cell r="AS3596" t="str">
            <v>Щелупинина Валерия Васильевна</v>
          </cell>
        </row>
        <row r="3597">
          <cell r="AS3597" t="str">
            <v>Щербаков Вадим Владимирович</v>
          </cell>
        </row>
        <row r="3598">
          <cell r="AS3598" t="str">
            <v>Щербаков Сергей Юрьевич</v>
          </cell>
        </row>
        <row r="3599">
          <cell r="AS3599" t="str">
            <v>Щербина Мария Александровна</v>
          </cell>
        </row>
        <row r="3600">
          <cell r="AS3600" t="str">
            <v>Щербинина Наталия Борисовна</v>
          </cell>
        </row>
        <row r="3601">
          <cell r="AS3601" t="str">
            <v>Щетинина Ксения Игоревна</v>
          </cell>
        </row>
        <row r="3602">
          <cell r="AS3602" t="str">
            <v>Щукин Сергей Сергеевич</v>
          </cell>
        </row>
        <row r="3603">
          <cell r="AS3603" t="str">
            <v>Щукина Ольга Сергеевна</v>
          </cell>
        </row>
        <row r="3604">
          <cell r="AS3604" t="str">
            <v>Эм Евгений Игоревич</v>
          </cell>
        </row>
        <row r="3605">
          <cell r="AS3605" t="str">
            <v>Эминов Руслан Шамильевич</v>
          </cell>
        </row>
        <row r="3606">
          <cell r="AS3606" t="str">
            <v>Эмиркулиев Гасан Русланович</v>
          </cell>
        </row>
        <row r="3607">
          <cell r="AS3607" t="str">
            <v>Эмиров Газрет Мурадович</v>
          </cell>
        </row>
        <row r="3608">
          <cell r="AS3608" t="str">
            <v>Энде Екатерина Александровна</v>
          </cell>
        </row>
        <row r="3609">
          <cell r="AS3609" t="str">
            <v>Югай Олеся Сергеевна</v>
          </cell>
        </row>
        <row r="3610">
          <cell r="AS3610" t="str">
            <v>Юдаев Альберт Шамаевич</v>
          </cell>
        </row>
        <row r="3611">
          <cell r="AS3611" t="str">
            <v>Юдина Алена Сергеевна</v>
          </cell>
        </row>
        <row r="3612">
          <cell r="AS3612" t="str">
            <v>Юдина Екатерина Ивановна</v>
          </cell>
        </row>
        <row r="3613">
          <cell r="AS3613" t="str">
            <v>Юдина Елена Александровна</v>
          </cell>
        </row>
        <row r="3614">
          <cell r="AS3614" t="str">
            <v>Южакова Ксения Викторовна</v>
          </cell>
        </row>
        <row r="3615">
          <cell r="AS3615" t="str">
            <v>Юзиков Дмитрий Владимирович</v>
          </cell>
        </row>
        <row r="3616">
          <cell r="AS3616" t="str">
            <v>Юнусова Чачка Рустамовна</v>
          </cell>
        </row>
        <row r="3617">
          <cell r="AS3617" t="str">
            <v>Юрасова Ирина Николаевна</v>
          </cell>
        </row>
        <row r="3618">
          <cell r="AS3618" t="str">
            <v>Юрин Андрей Александрович</v>
          </cell>
        </row>
        <row r="3619">
          <cell r="AS3619" t="str">
            <v>Юрина Елена Федоровна</v>
          </cell>
        </row>
        <row r="3620">
          <cell r="AS3620" t="str">
            <v>Юркевич Елена Владимировна</v>
          </cell>
        </row>
        <row r="3621">
          <cell r="AS3621" t="str">
            <v>Юртаева Наталья Леонидовна</v>
          </cell>
        </row>
        <row r="3622">
          <cell r="AS3622" t="str">
            <v>Юрукина Наталья Алексеевна</v>
          </cell>
        </row>
        <row r="3623">
          <cell r="AS3623" t="str">
            <v>Юсова Ирина Александровна</v>
          </cell>
        </row>
        <row r="3624">
          <cell r="AS3624" t="str">
            <v>Юсубова Карина Азимовна</v>
          </cell>
        </row>
        <row r="3625">
          <cell r="AS3625" t="str">
            <v>Ющенко Игорь Анатольевич</v>
          </cell>
        </row>
        <row r="3626">
          <cell r="AS3626" t="str">
            <v>Ягафаров Виль Хурматуллович</v>
          </cell>
        </row>
        <row r="3627">
          <cell r="AS3627" t="str">
            <v>Ягудина Гульназ Ринатовна</v>
          </cell>
        </row>
        <row r="3628">
          <cell r="AS3628" t="str">
            <v>Якименко Дарья Николаевна</v>
          </cell>
        </row>
        <row r="3629">
          <cell r="AS3629" t="str">
            <v>Якимова Наталья Александровна</v>
          </cell>
        </row>
        <row r="3630">
          <cell r="AS3630" t="str">
            <v>Яковенко Елена Владимировна</v>
          </cell>
        </row>
        <row r="3631">
          <cell r="AS3631" t="str">
            <v>Яковенко Максим Павлович</v>
          </cell>
        </row>
        <row r="3632">
          <cell r="AS3632" t="str">
            <v>Яковлев Алексей Николаевич</v>
          </cell>
        </row>
        <row r="3633">
          <cell r="AS3633" t="str">
            <v>Яковлева Алена Сергеевна</v>
          </cell>
        </row>
        <row r="3634">
          <cell r="AS3634" t="str">
            <v>Яковлева Елена Юрьевна</v>
          </cell>
        </row>
        <row r="3635">
          <cell r="AS3635" t="str">
            <v>Якубив Анна Юрьевна</v>
          </cell>
        </row>
        <row r="3636">
          <cell r="AS3636" t="str">
            <v>Якубова Любовь Александровна</v>
          </cell>
        </row>
        <row r="3637">
          <cell r="AS3637" t="str">
            <v>Якунина Анна Викторовна</v>
          </cell>
        </row>
        <row r="3638">
          <cell r="AS3638" t="str">
            <v>Якупова Маргарита Рамилевна</v>
          </cell>
        </row>
        <row r="3639">
          <cell r="AS3639" t="str">
            <v>Якушев Владимир Валерьевич</v>
          </cell>
        </row>
        <row r="3640">
          <cell r="AS3640" t="str">
            <v>Якушева Марина Ивановна</v>
          </cell>
        </row>
        <row r="3641">
          <cell r="AS3641" t="str">
            <v>Якушина Алина Вадимовна</v>
          </cell>
        </row>
        <row r="3642">
          <cell r="AS3642" t="str">
            <v>Ямилова Мария Петровна</v>
          </cell>
        </row>
        <row r="3643">
          <cell r="AS3643" t="str">
            <v>Янбаев Зульфат Киньягалиевич</v>
          </cell>
        </row>
        <row r="3644">
          <cell r="AS3644" t="str">
            <v>Янбулатова Лилия Рамилевна</v>
          </cell>
        </row>
        <row r="3645">
          <cell r="AS3645" t="str">
            <v>Яниева Анастасия Анатольевна</v>
          </cell>
        </row>
        <row r="3646">
          <cell r="AS3646" t="str">
            <v>Яновская Марина Николаевна</v>
          </cell>
        </row>
        <row r="3647">
          <cell r="AS3647" t="str">
            <v>Ярахмедов Кямран Дунямудинович</v>
          </cell>
        </row>
        <row r="3648">
          <cell r="AS3648" t="str">
            <v>Яремовская Анна Николаевна</v>
          </cell>
        </row>
        <row r="3649">
          <cell r="AS3649" t="str">
            <v>Яремчук Роман Игоревич</v>
          </cell>
        </row>
        <row r="3650">
          <cell r="AS3650" t="str">
            <v>Ярмухаметова Альфия Вадимовна</v>
          </cell>
        </row>
        <row r="3651">
          <cell r="AS3651" t="str">
            <v>Ярославцева Лейсан Наилевна</v>
          </cell>
        </row>
        <row r="3652">
          <cell r="AS3652" t="str">
            <v>Ярыгина Анна Сергеевна</v>
          </cell>
        </row>
        <row r="3653">
          <cell r="AS3653" t="str">
            <v>Ярыгина Валентина Ивановна</v>
          </cell>
        </row>
        <row r="3654">
          <cell r="AS3654" t="str">
            <v>Ясевич Павел Олегович</v>
          </cell>
        </row>
        <row r="3655">
          <cell r="AS3655" t="str">
            <v>Ясюченя Ксения Олеговна</v>
          </cell>
        </row>
        <row r="3656">
          <cell r="AS3656" t="str">
            <v>Яцевич Эльвира Анваровна</v>
          </cell>
        </row>
        <row r="3657">
          <cell r="AS3657" t="str">
            <v>Яцкова Людмила Борисовна</v>
          </cell>
        </row>
        <row r="3658">
          <cell r="AS3658" t="str">
            <v>Яшина Ирина Владимировна</v>
          </cell>
        </row>
        <row r="3659">
          <cell r="AS3659" t="str">
            <v>Ященко Инна Анатольевна</v>
          </cell>
        </row>
      </sheetData>
      <sheetData sheetId="65" refreshError="1"/>
      <sheetData sheetId="66" refreshError="1">
        <row r="167">
          <cell r="F167">
            <v>373424.24484879908</v>
          </cell>
        </row>
      </sheetData>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Структура модели"/>
      <sheetName val="Компания"/>
      <sheetName val="Проект"/>
      <sheetName val="Сумм"/>
      <sheetName val="Анализ"/>
      <sheetName val="Отчет"/>
      <sheetName val="Опции"/>
      <sheetName val="Язык"/>
      <sheetName val="Ставка дисконтирования"/>
      <sheetName val="Анализ чувствительности"/>
      <sheetName val="Материальные затраты"/>
      <sheetName val="Выводы"/>
      <sheetName val="S-A~Assumptions(I)"/>
      <sheetName val="Предпосылки"/>
      <sheetName val="Расчеты с контрагентами"/>
      <sheetName val="Макро"/>
      <sheetName val="Налоги"/>
      <sheetName val="2"/>
      <sheetName val="Options"/>
    </sheetNames>
    <sheetDataSet>
      <sheetData sheetId="0"/>
      <sheetData sheetId="1"/>
      <sheetData sheetId="2">
        <row r="8">
          <cell r="D8">
            <v>26</v>
          </cell>
        </row>
        <row r="9">
          <cell r="D9">
            <v>2</v>
          </cell>
          <cell r="E9" t="str">
            <v>кв.</v>
          </cell>
        </row>
        <row r="10">
          <cell r="D10">
            <v>90</v>
          </cell>
        </row>
        <row r="11">
          <cell r="B11" t="str">
            <v>тыс. руб.</v>
          </cell>
          <cell r="D11">
            <v>5</v>
          </cell>
        </row>
        <row r="12">
          <cell r="B12" t="str">
            <v>$</v>
          </cell>
          <cell r="D12">
            <v>1</v>
          </cell>
        </row>
        <row r="17">
          <cell r="D17">
            <v>0</v>
          </cell>
        </row>
        <row r="18">
          <cell r="D18" t="b">
            <v>0</v>
          </cell>
        </row>
        <row r="19">
          <cell r="B19" t="str">
            <v>тыс. руб.</v>
          </cell>
          <cell r="D19">
            <v>1</v>
          </cell>
        </row>
        <row r="20">
          <cell r="D20" t="b">
            <v>1</v>
          </cell>
        </row>
        <row r="25">
          <cell r="F25">
            <v>2010</v>
          </cell>
        </row>
        <row r="26">
          <cell r="F26">
            <v>7</v>
          </cell>
        </row>
        <row r="86">
          <cell r="F86" t="str">
            <v>"0"</v>
          </cell>
          <cell r="G86" t="str">
            <v>3 кв. 2015</v>
          </cell>
          <cell r="H86" t="str">
            <v>4 кв. 2015</v>
          </cell>
          <cell r="I86" t="str">
            <v>1 кв. 2016</v>
          </cell>
          <cell r="J86" t="str">
            <v>2 кв. 2016</v>
          </cell>
          <cell r="K86" t="str">
            <v>3 кв. 2016</v>
          </cell>
          <cell r="L86" t="str">
            <v>4 кв. 2016</v>
          </cell>
          <cell r="M86" t="str">
            <v>1 кв. 2017</v>
          </cell>
          <cell r="N86" t="str">
            <v>2 кв. 2017</v>
          </cell>
          <cell r="O86" t="str">
            <v>3 кв. 2017</v>
          </cell>
          <cell r="P86" t="str">
            <v>4 кв. 2017</v>
          </cell>
          <cell r="Q86" t="str">
            <v>1 кв. 2018</v>
          </cell>
          <cell r="R86" t="str">
            <v>2 кв. 2018</v>
          </cell>
          <cell r="S86" t="str">
            <v>3 кв. 2018</v>
          </cell>
          <cell r="T86" t="str">
            <v>4 кв. 2018</v>
          </cell>
          <cell r="U86" t="str">
            <v>1 кв. 2019</v>
          </cell>
          <cell r="V86" t="str">
            <v>2 кв. 2019</v>
          </cell>
          <cell r="W86" t="str">
            <v>3 кв. 2019</v>
          </cell>
          <cell r="X86" t="str">
            <v>4 кв. 2019</v>
          </cell>
          <cell r="Y86" t="str">
            <v>1 кв. 2020</v>
          </cell>
          <cell r="Z86" t="str">
            <v>2 кв. 2020</v>
          </cell>
          <cell r="AA86" t="str">
            <v>3 кв. 2020</v>
          </cell>
          <cell r="AB86" t="str">
            <v>4 кв. 2020</v>
          </cell>
          <cell r="AC86" t="str">
            <v>1 кв. 2021</v>
          </cell>
          <cell r="AD86" t="str">
            <v>2 кв. 2021</v>
          </cell>
          <cell r="AE86" t="str">
            <v>3 кв. 2021</v>
          </cell>
          <cell r="AF86" t="str">
            <v>4 кв. 2021</v>
          </cell>
        </row>
        <row r="88">
          <cell r="F88">
            <v>2</v>
          </cell>
        </row>
        <row r="614">
          <cell r="B614">
            <v>45</v>
          </cell>
        </row>
        <row r="616">
          <cell r="B616">
            <v>70</v>
          </cell>
        </row>
        <row r="620">
          <cell r="B620">
            <v>10</v>
          </cell>
        </row>
        <row r="625">
          <cell r="B625">
            <v>0.8</v>
          </cell>
        </row>
        <row r="626">
          <cell r="B626">
            <v>0.2</v>
          </cell>
          <cell r="C626">
            <v>5</v>
          </cell>
        </row>
        <row r="637">
          <cell r="B637">
            <v>0.4</v>
          </cell>
          <cell r="C637">
            <v>30</v>
          </cell>
        </row>
        <row r="638">
          <cell r="B638">
            <v>0.5</v>
          </cell>
          <cell r="C638">
            <v>75</v>
          </cell>
        </row>
        <row r="754">
          <cell r="B754">
            <v>0.18</v>
          </cell>
        </row>
        <row r="755">
          <cell r="B755">
            <v>30</v>
          </cell>
        </row>
        <row r="756">
          <cell r="B756">
            <v>1</v>
          </cell>
        </row>
        <row r="757">
          <cell r="B757">
            <v>1</v>
          </cell>
        </row>
        <row r="810">
          <cell r="B810">
            <v>0.155</v>
          </cell>
        </row>
        <row r="811">
          <cell r="B811">
            <v>90</v>
          </cell>
        </row>
      </sheetData>
      <sheetData sheetId="3">
        <row r="49">
          <cell r="AJ49">
            <v>2137002</v>
          </cell>
        </row>
      </sheetData>
      <sheetData sheetId="4">
        <row r="9">
          <cell r="E9">
            <v>2</v>
          </cell>
        </row>
      </sheetData>
      <sheetData sheetId="5"/>
      <sheetData sheetId="6">
        <row r="5">
          <cell r="B5" t="str">
            <v>5.05</v>
          </cell>
        </row>
        <row r="10">
          <cell r="B10" t="b">
            <v>1</v>
          </cell>
        </row>
      </sheetData>
      <sheetData sheetId="7"/>
      <sheetData sheetId="8"/>
      <sheetData sheetId="9">
        <row r="9">
          <cell r="B9">
            <v>0</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Выводы"/>
      <sheetName val="Assumtions"/>
      <sheetName val="Варианты"/>
      <sheetName val="СМЕТА"/>
      <sheetName val="БДДС"/>
      <sheetName val="БДДС (ГОД)"/>
      <sheetName val="БДР"/>
      <sheetName val="БДР (ГОД)"/>
      <sheetName val="BS"/>
      <sheetName val="BS (ГОД)"/>
      <sheetName val="Ставка дисконтирования"/>
      <sheetName val="Фин. показатели"/>
      <sheetName val="Чувствительность"/>
      <sheetName val="Кап. затраты"/>
      <sheetName val="Производство и продажи"/>
      <sheetName val="Выручка"/>
      <sheetName val="Персонал"/>
      <sheetName val="Производственные"/>
      <sheetName val="Коммерческие"/>
      <sheetName val="Адмхоз"/>
      <sheetName val="Налоги"/>
      <sheetName val="Оборотный"/>
      <sheetName val="Финансирование"/>
      <sheetName val="Кредиты"/>
      <sheetName val="Материалы ОКР"/>
      <sheetName val="Бонеты BONVINI от ЭКО-1"/>
      <sheetName val="Шкавы BONVINI от ЭКО-1 и EMPIR "/>
      <sheetName val="Лари &quot;СНЕЖ&quot;"/>
      <sheetName val="Бонеты ATLANTIC NEW"/>
      <sheetName val="витрины MADAGASKAR"/>
      <sheetName val="стеллаж-пристенок ALP"/>
      <sheetName val="Исх показатели"/>
      <sheetName val="поступления"/>
      <sheetName val="прогноз_1"/>
      <sheetName val="1999"/>
    </sheetNames>
    <sheetDataSet>
      <sheetData sheetId="0" refreshError="1"/>
      <sheetData sheetId="1" refreshError="1">
        <row r="17">
          <cell r="C17">
            <v>80</v>
          </cell>
        </row>
        <row r="54">
          <cell r="C54">
            <v>2</v>
          </cell>
        </row>
      </sheetData>
      <sheetData sheetId="2" refreshError="1">
        <row r="4">
          <cell r="A4">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
          <cell r="B5">
            <v>1</v>
          </cell>
        </row>
        <row r="6">
          <cell r="B6">
            <v>1</v>
          </cell>
        </row>
        <row r="7">
          <cell r="B7">
            <v>1</v>
          </cell>
        </row>
        <row r="8">
          <cell r="B8">
            <v>1</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row r="4">
          <cell r="B4">
            <v>0.18</v>
          </cell>
        </row>
        <row r="5">
          <cell r="B5">
            <v>0.2</v>
          </cell>
        </row>
        <row r="6">
          <cell r="B6">
            <v>2.1999999999999999E-2</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USD"/>
      <sheetName val="Смета евро"/>
      <sheetName val="Смета"/>
      <sheetName val="Собств средства"/>
      <sheetName val="Схема финансирования"/>
      <sheetName val="DCF_Valuation_FCF"/>
      <sheetName val="Input_Assumptions"/>
      <sheetName val="His_BS"/>
      <sheetName val="CS_BS"/>
      <sheetName val="His_IS"/>
      <sheetName val="Fin_Ratios"/>
      <sheetName val="Sales"/>
      <sheetName val="Лесозаготовка"/>
      <sheetName val="COGS"/>
      <sheetName val="CapEx_Depr"/>
      <sheetName val="WorkCap"/>
      <sheetName val="Finance"/>
      <sheetName val="WACC"/>
      <sheetName val="Projected_BS"/>
      <sheetName val="Projected_IS"/>
      <sheetName val="Projected_CFS"/>
      <sheetName val="Projected_Fin_Ratios"/>
      <sheetName val="Charts"/>
      <sheetName val="DCF (EUR)"/>
      <sheetName val="Projected BS (EUR)"/>
      <sheetName val="Projected IS (EUR)"/>
      <sheetName val="Projected_CFS (EUR)"/>
      <sheetName val="Sensitivity"/>
      <sheetName val="V"/>
      <sheetName val="V1"/>
      <sheetName val="Лист1"/>
      <sheetName val="mrkt%"/>
      <sheetName val="2011 1"/>
      <sheetName val="2011 2"/>
      <sheetName val="Options"/>
      <sheetName val="анализ чувствит."/>
      <sheetName val="vec"/>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6">
          <cell r="B6" t="str">
            <v>ООО "ЛПК "Партнер Томск"</v>
          </cell>
        </row>
      </sheetData>
      <sheetData sheetId="8"/>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Титульный лист"/>
      <sheetName val="Форматы"/>
      <sheetName val="Навигация"/>
      <sheetName val="П"/>
      <sheetName val="пч-2030"/>
      <sheetName val="Предположения"/>
      <sheetName val="Основная Деят"/>
      <sheetName val="Этапы проекта"/>
      <sheetName val="Фин_отчет"/>
      <sheetName val="Лист2"/>
      <sheetName val="Presentation"/>
      <sheetName val="Коэф_ан"/>
      <sheetName val="Презент_отчет"/>
      <sheetName val="Лист1"/>
      <sheetName val="без"/>
      <sheetName val="бп"/>
      <sheetName val="Лист6"/>
      <sheetName val="фот"/>
      <sheetName val="Коэфф анализ"/>
      <sheetName val="Оборотный капитал"/>
      <sheetName val="Расходы_на_персонал "/>
      <sheetName val="Кредиты"/>
      <sheetName val="ОС"/>
      <sheetName val="Админ_Коммерч_расходы"/>
      <sheetName val="Прочие дох_расх"/>
      <sheetName val="Инвест анализ"/>
      <sheetName val="Источн_финанс"/>
      <sheetName val="DCF"/>
      <sheetName val="ОС с выбытием"/>
      <sheetName val="Ibbotson"/>
      <sheetName val="Лист3"/>
      <sheetName val="2"/>
      <sheetName val="Options"/>
      <sheetName val="Language"/>
      <sheetName val="Портфель"/>
    </sheetNames>
    <sheetDataSet>
      <sheetData sheetId="0"/>
      <sheetData sheetId="1"/>
      <sheetData sheetId="2"/>
      <sheetData sheetId="3"/>
      <sheetData sheetId="4"/>
      <sheetData sheetId="5">
        <row r="8">
          <cell r="G8" t="str">
            <v>"Реконструкция ДСтП"</v>
          </cell>
        </row>
        <row r="9">
          <cell r="G9" t="str">
            <v>Финансовая модель  "Реконструкция ДСтП"</v>
          </cell>
        </row>
        <row r="11">
          <cell r="B11" t="str">
            <v>Календарь НП</v>
          </cell>
          <cell r="H11">
            <v>41365</v>
          </cell>
          <cell r="I11">
            <v>41730</v>
          </cell>
          <cell r="J11">
            <v>42095</v>
          </cell>
          <cell r="K11">
            <v>42461</v>
          </cell>
          <cell r="L11">
            <v>42826</v>
          </cell>
          <cell r="M11" t="str">
            <v>Дата_НП</v>
          </cell>
          <cell r="O11">
            <v>41365</v>
          </cell>
          <cell r="P11">
            <v>41395</v>
          </cell>
          <cell r="Q11">
            <v>41426</v>
          </cell>
          <cell r="R11">
            <v>41456</v>
          </cell>
          <cell r="S11">
            <v>41487</v>
          </cell>
          <cell r="T11">
            <v>41518</v>
          </cell>
          <cell r="U11">
            <v>41548</v>
          </cell>
          <cell r="V11">
            <v>41579</v>
          </cell>
          <cell r="W11">
            <v>41609</v>
          </cell>
          <cell r="X11">
            <v>41640</v>
          </cell>
          <cell r="Y11">
            <v>41671</v>
          </cell>
          <cell r="Z11">
            <v>41699</v>
          </cell>
          <cell r="AA11">
            <v>41730</v>
          </cell>
          <cell r="AB11">
            <v>41760</v>
          </cell>
          <cell r="AC11">
            <v>41791</v>
          </cell>
          <cell r="AD11">
            <v>41821</v>
          </cell>
          <cell r="AE11">
            <v>41852</v>
          </cell>
          <cell r="AF11">
            <v>41883</v>
          </cell>
          <cell r="AG11">
            <v>41913</v>
          </cell>
          <cell r="AH11">
            <v>41944</v>
          </cell>
          <cell r="AI11">
            <v>41974</v>
          </cell>
          <cell r="AJ11">
            <v>42005</v>
          </cell>
          <cell r="AK11">
            <v>42036</v>
          </cell>
          <cell r="AL11">
            <v>42064</v>
          </cell>
          <cell r="AM11">
            <v>42095</v>
          </cell>
          <cell r="AN11">
            <v>42125</v>
          </cell>
          <cell r="AO11">
            <v>42156</v>
          </cell>
          <cell r="AP11">
            <v>42186</v>
          </cell>
          <cell r="AQ11">
            <v>42217</v>
          </cell>
          <cell r="AR11">
            <v>42248</v>
          </cell>
          <cell r="AS11">
            <v>42278</v>
          </cell>
          <cell r="AT11">
            <v>42309</v>
          </cell>
          <cell r="AU11">
            <v>42339</v>
          </cell>
          <cell r="AV11">
            <v>42370</v>
          </cell>
          <cell r="AW11">
            <v>42401</v>
          </cell>
          <cell r="AX11">
            <v>42430</v>
          </cell>
          <cell r="AY11">
            <v>42461</v>
          </cell>
          <cell r="AZ11">
            <v>42491</v>
          </cell>
          <cell r="BA11">
            <v>42522</v>
          </cell>
          <cell r="BB11">
            <v>42552</v>
          </cell>
          <cell r="BC11">
            <v>42583</v>
          </cell>
          <cell r="BD11">
            <v>42614</v>
          </cell>
          <cell r="BE11">
            <v>42644</v>
          </cell>
          <cell r="BF11">
            <v>42675</v>
          </cell>
          <cell r="BG11">
            <v>42705</v>
          </cell>
          <cell r="BH11">
            <v>42736</v>
          </cell>
          <cell r="BI11">
            <v>42767</v>
          </cell>
          <cell r="BJ11">
            <v>42795</v>
          </cell>
          <cell r="BK11">
            <v>42826</v>
          </cell>
          <cell r="BL11">
            <v>42856</v>
          </cell>
          <cell r="BM11">
            <v>42887</v>
          </cell>
          <cell r="BN11">
            <v>42917</v>
          </cell>
          <cell r="BO11">
            <v>42948</v>
          </cell>
          <cell r="BP11">
            <v>42979</v>
          </cell>
          <cell r="BQ11">
            <v>43009</v>
          </cell>
          <cell r="BR11">
            <v>43040</v>
          </cell>
          <cell r="BS11">
            <v>43070</v>
          </cell>
          <cell r="BT11">
            <v>43101</v>
          </cell>
          <cell r="BU11">
            <v>43132</v>
          </cell>
          <cell r="BV11">
            <v>43160</v>
          </cell>
        </row>
        <row r="12">
          <cell r="B12" t="str">
            <v>Календарь КП</v>
          </cell>
          <cell r="H12">
            <v>41729</v>
          </cell>
          <cell r="I12">
            <v>42094</v>
          </cell>
          <cell r="J12">
            <v>42460</v>
          </cell>
          <cell r="K12">
            <v>42825</v>
          </cell>
          <cell r="L12">
            <v>43190</v>
          </cell>
          <cell r="M12" t="str">
            <v>Дата_КП</v>
          </cell>
          <cell r="O12">
            <v>41394</v>
          </cell>
          <cell r="P12">
            <v>41425</v>
          </cell>
          <cell r="Q12">
            <v>41455</v>
          </cell>
          <cell r="R12">
            <v>41486</v>
          </cell>
          <cell r="S12">
            <v>41517</v>
          </cell>
          <cell r="T12">
            <v>41547</v>
          </cell>
          <cell r="U12">
            <v>41578</v>
          </cell>
          <cell r="V12">
            <v>41608</v>
          </cell>
          <cell r="W12">
            <v>41639</v>
          </cell>
          <cell r="X12">
            <v>41670</v>
          </cell>
          <cell r="Y12">
            <v>41698</v>
          </cell>
          <cell r="Z12">
            <v>41729</v>
          </cell>
          <cell r="AA12">
            <v>41759</v>
          </cell>
          <cell r="AB12">
            <v>41790</v>
          </cell>
          <cell r="AC12">
            <v>41820</v>
          </cell>
          <cell r="AD12">
            <v>41851</v>
          </cell>
          <cell r="AE12">
            <v>41882</v>
          </cell>
          <cell r="AF12">
            <v>41912</v>
          </cell>
          <cell r="AG12">
            <v>41943</v>
          </cell>
          <cell r="AH12">
            <v>41973</v>
          </cell>
          <cell r="AI12">
            <v>42004</v>
          </cell>
          <cell r="AJ12">
            <v>42035</v>
          </cell>
          <cell r="AK12">
            <v>42063</v>
          </cell>
          <cell r="AL12">
            <v>42094</v>
          </cell>
          <cell r="AM12">
            <v>42124</v>
          </cell>
          <cell r="AN12">
            <v>42155</v>
          </cell>
          <cell r="AO12">
            <v>42185</v>
          </cell>
          <cell r="AP12">
            <v>42216</v>
          </cell>
          <cell r="AQ12">
            <v>42247</v>
          </cell>
          <cell r="AR12">
            <v>42277</v>
          </cell>
          <cell r="AS12">
            <v>42308</v>
          </cell>
          <cell r="AT12">
            <v>42338</v>
          </cell>
          <cell r="AU12">
            <v>42369</v>
          </cell>
          <cell r="AV12">
            <v>42400</v>
          </cell>
          <cell r="AW12">
            <v>42429</v>
          </cell>
          <cell r="AX12">
            <v>42460</v>
          </cell>
          <cell r="AY12">
            <v>42490</v>
          </cell>
          <cell r="AZ12">
            <v>42521</v>
          </cell>
          <cell r="BA12">
            <v>42551</v>
          </cell>
          <cell r="BB12">
            <v>42582</v>
          </cell>
          <cell r="BC12">
            <v>42613</v>
          </cell>
          <cell r="BD12">
            <v>42643</v>
          </cell>
          <cell r="BE12">
            <v>42674</v>
          </cell>
          <cell r="BF12">
            <v>42704</v>
          </cell>
          <cell r="BG12">
            <v>42735</v>
          </cell>
          <cell r="BH12">
            <v>42766</v>
          </cell>
          <cell r="BI12">
            <v>42794</v>
          </cell>
          <cell r="BJ12">
            <v>42825</v>
          </cell>
          <cell r="BK12">
            <v>42855</v>
          </cell>
          <cell r="BL12">
            <v>42886</v>
          </cell>
          <cell r="BM12">
            <v>42916</v>
          </cell>
          <cell r="BN12">
            <v>42947</v>
          </cell>
          <cell r="BO12">
            <v>42978</v>
          </cell>
          <cell r="BP12">
            <v>43008</v>
          </cell>
          <cell r="BQ12">
            <v>43039</v>
          </cell>
          <cell r="BR12">
            <v>43069</v>
          </cell>
          <cell r="BS12">
            <v>43100</v>
          </cell>
          <cell r="BT12">
            <v>43131</v>
          </cell>
          <cell r="BU12">
            <v>43159</v>
          </cell>
          <cell r="BV12">
            <v>43190</v>
          </cell>
        </row>
        <row r="14">
          <cell r="B14" t="str">
            <v>Счетчик месяцов</v>
          </cell>
          <cell r="H14">
            <v>12</v>
          </cell>
          <cell r="I14">
            <v>24</v>
          </cell>
          <cell r="J14">
            <v>36</v>
          </cell>
          <cell r="K14">
            <v>48</v>
          </cell>
          <cell r="L14">
            <v>60</v>
          </cell>
          <cell r="M14" t="str">
            <v>Счет_мес</v>
          </cell>
          <cell r="O14">
            <v>1</v>
          </cell>
          <cell r="P14">
            <v>2</v>
          </cell>
          <cell r="Q14">
            <v>3</v>
          </cell>
          <cell r="R14">
            <v>4</v>
          </cell>
          <cell r="S14">
            <v>5</v>
          </cell>
          <cell r="T14">
            <v>6</v>
          </cell>
          <cell r="U14">
            <v>7</v>
          </cell>
          <cell r="V14">
            <v>8</v>
          </cell>
          <cell r="W14">
            <v>9</v>
          </cell>
          <cell r="X14">
            <v>10</v>
          </cell>
          <cell r="Y14">
            <v>11</v>
          </cell>
          <cell r="Z14">
            <v>12</v>
          </cell>
          <cell r="AA14">
            <v>13</v>
          </cell>
          <cell r="AB14">
            <v>14</v>
          </cell>
          <cell r="AC14">
            <v>15</v>
          </cell>
          <cell r="AD14">
            <v>16</v>
          </cell>
          <cell r="AE14">
            <v>17</v>
          </cell>
          <cell r="AF14">
            <v>18</v>
          </cell>
          <cell r="AG14">
            <v>19</v>
          </cell>
          <cell r="AH14">
            <v>20</v>
          </cell>
          <cell r="AI14">
            <v>21</v>
          </cell>
          <cell r="AJ14">
            <v>22</v>
          </cell>
          <cell r="AK14">
            <v>23</v>
          </cell>
          <cell r="AL14">
            <v>24</v>
          </cell>
          <cell r="AM14">
            <v>25</v>
          </cell>
          <cell r="AN14">
            <v>26</v>
          </cell>
          <cell r="AO14">
            <v>27</v>
          </cell>
          <cell r="AP14">
            <v>28</v>
          </cell>
          <cell r="AQ14">
            <v>29</v>
          </cell>
          <cell r="AR14">
            <v>30</v>
          </cell>
          <cell r="AS14">
            <v>31</v>
          </cell>
          <cell r="AT14">
            <v>32</v>
          </cell>
          <cell r="AU14">
            <v>33</v>
          </cell>
          <cell r="AV14">
            <v>34</v>
          </cell>
          <cell r="AW14">
            <v>35</v>
          </cell>
          <cell r="AX14">
            <v>36</v>
          </cell>
          <cell r="AY14">
            <v>37</v>
          </cell>
          <cell r="AZ14">
            <v>38</v>
          </cell>
          <cell r="BA14">
            <v>39</v>
          </cell>
          <cell r="BB14">
            <v>40</v>
          </cell>
          <cell r="BC14">
            <v>41</v>
          </cell>
          <cell r="BD14">
            <v>42</v>
          </cell>
          <cell r="BE14">
            <v>43</v>
          </cell>
          <cell r="BF14">
            <v>44</v>
          </cell>
          <cell r="BG14">
            <v>45</v>
          </cell>
          <cell r="BH14">
            <v>46</v>
          </cell>
          <cell r="BI14">
            <v>47</v>
          </cell>
          <cell r="BJ14">
            <v>48</v>
          </cell>
          <cell r="BK14">
            <v>49</v>
          </cell>
          <cell r="BL14">
            <v>50</v>
          </cell>
          <cell r="BM14">
            <v>51</v>
          </cell>
          <cell r="BN14">
            <v>52</v>
          </cell>
          <cell r="BO14">
            <v>53</v>
          </cell>
          <cell r="BP14">
            <v>54</v>
          </cell>
          <cell r="BQ14">
            <v>55</v>
          </cell>
          <cell r="BR14">
            <v>56</v>
          </cell>
          <cell r="BS14">
            <v>57</v>
          </cell>
          <cell r="BT14">
            <v>58</v>
          </cell>
          <cell r="BU14">
            <v>59</v>
          </cell>
          <cell r="BV14">
            <v>60</v>
          </cell>
        </row>
        <row r="16">
          <cell r="B16" t="str">
            <v>Счетчик годов</v>
          </cell>
          <cell r="H16">
            <v>1</v>
          </cell>
          <cell r="I16">
            <v>2</v>
          </cell>
          <cell r="J16">
            <v>3</v>
          </cell>
          <cell r="K16">
            <v>4</v>
          </cell>
          <cell r="L16">
            <v>5</v>
          </cell>
          <cell r="M16" t="str">
            <v>Счет_год</v>
          </cell>
          <cell r="O16">
            <v>1</v>
          </cell>
          <cell r="P16">
            <v>1</v>
          </cell>
          <cell r="Q16">
            <v>1</v>
          </cell>
          <cell r="R16">
            <v>1</v>
          </cell>
          <cell r="S16">
            <v>1</v>
          </cell>
          <cell r="T16">
            <v>1</v>
          </cell>
          <cell r="U16">
            <v>1</v>
          </cell>
          <cell r="V16">
            <v>1</v>
          </cell>
          <cell r="W16">
            <v>1</v>
          </cell>
          <cell r="X16">
            <v>1</v>
          </cell>
          <cell r="Y16">
            <v>1</v>
          </cell>
          <cell r="Z16">
            <v>1</v>
          </cell>
          <cell r="AA16">
            <v>2</v>
          </cell>
          <cell r="AB16">
            <v>2</v>
          </cell>
          <cell r="AC16">
            <v>2</v>
          </cell>
          <cell r="AD16">
            <v>2</v>
          </cell>
          <cell r="AE16">
            <v>2</v>
          </cell>
          <cell r="AF16">
            <v>2</v>
          </cell>
          <cell r="AG16">
            <v>2</v>
          </cell>
          <cell r="AH16">
            <v>2</v>
          </cell>
          <cell r="AI16">
            <v>2</v>
          </cell>
          <cell r="AJ16">
            <v>2</v>
          </cell>
          <cell r="AK16">
            <v>2</v>
          </cell>
          <cell r="AL16">
            <v>2</v>
          </cell>
          <cell r="AM16">
            <v>3</v>
          </cell>
          <cell r="AN16">
            <v>3</v>
          </cell>
          <cell r="AO16">
            <v>3</v>
          </cell>
          <cell r="AP16">
            <v>3</v>
          </cell>
          <cell r="AQ16">
            <v>3</v>
          </cell>
          <cell r="AR16">
            <v>3</v>
          </cell>
          <cell r="AS16">
            <v>3</v>
          </cell>
          <cell r="AT16">
            <v>3</v>
          </cell>
          <cell r="AU16">
            <v>3</v>
          </cell>
          <cell r="AV16">
            <v>3</v>
          </cell>
          <cell r="AW16">
            <v>3</v>
          </cell>
          <cell r="AX16">
            <v>3</v>
          </cell>
          <cell r="AY16">
            <v>4</v>
          </cell>
          <cell r="AZ16">
            <v>4</v>
          </cell>
          <cell r="BA16">
            <v>4</v>
          </cell>
          <cell r="BB16">
            <v>4</v>
          </cell>
          <cell r="BC16">
            <v>4</v>
          </cell>
          <cell r="BD16">
            <v>4</v>
          </cell>
          <cell r="BE16">
            <v>4</v>
          </cell>
          <cell r="BF16">
            <v>4</v>
          </cell>
          <cell r="BG16">
            <v>4</v>
          </cell>
          <cell r="BH16">
            <v>4</v>
          </cell>
          <cell r="BI16">
            <v>4</v>
          </cell>
          <cell r="BJ16">
            <v>4</v>
          </cell>
          <cell r="BK16">
            <v>5</v>
          </cell>
          <cell r="BL16">
            <v>5</v>
          </cell>
          <cell r="BM16">
            <v>5</v>
          </cell>
          <cell r="BN16">
            <v>5</v>
          </cell>
          <cell r="BO16">
            <v>5</v>
          </cell>
          <cell r="BP16">
            <v>5</v>
          </cell>
          <cell r="BQ16">
            <v>5</v>
          </cell>
          <cell r="BR16">
            <v>5</v>
          </cell>
          <cell r="BS16">
            <v>5</v>
          </cell>
          <cell r="BT16">
            <v>5</v>
          </cell>
          <cell r="BU16">
            <v>5</v>
          </cell>
          <cell r="BV16">
            <v>5</v>
          </cell>
        </row>
        <row r="18">
          <cell r="G18">
            <v>12</v>
          </cell>
        </row>
        <row r="20">
          <cell r="D20" t="str">
            <v>Админ. расх.</v>
          </cell>
          <cell r="E20" t="str">
            <v>Коммерч. расходы</v>
          </cell>
          <cell r="F20" t="str">
            <v>Основная деятельность</v>
          </cell>
        </row>
        <row r="25">
          <cell r="D25" t="str">
            <v>вагонокомплект</v>
          </cell>
        </row>
        <row r="26">
          <cell r="D26" t="str">
            <v>РЖД</v>
          </cell>
          <cell r="E26" t="str">
            <v>Рынок</v>
          </cell>
        </row>
        <row r="28">
          <cell r="D28" t="str">
            <v>ВК1</v>
          </cell>
          <cell r="E28" t="str">
            <v>ВК2</v>
          </cell>
          <cell r="F28" t="str">
            <v>ВК3</v>
          </cell>
        </row>
        <row r="33">
          <cell r="G33">
            <v>41365</v>
          </cell>
        </row>
        <row r="35">
          <cell r="G35">
            <v>30</v>
          </cell>
        </row>
        <row r="36">
          <cell r="G36">
            <v>25</v>
          </cell>
        </row>
        <row r="38">
          <cell r="G38" t="str">
            <v>тыс. руб.</v>
          </cell>
        </row>
        <row r="39">
          <cell r="G39" t="str">
            <v>шт.</v>
          </cell>
        </row>
        <row r="40">
          <cell r="H40">
            <v>0.5</v>
          </cell>
          <cell r="I40">
            <v>1</v>
          </cell>
          <cell r="J40">
            <v>1</v>
          </cell>
          <cell r="K40">
            <v>1</v>
          </cell>
          <cell r="L40">
            <v>1</v>
          </cell>
        </row>
        <row r="45">
          <cell r="H45">
            <v>0.1</v>
          </cell>
          <cell r="I45">
            <v>0.08</v>
          </cell>
          <cell r="J45">
            <v>7.4999999999999997E-2</v>
          </cell>
          <cell r="K45">
            <v>7.4999999999999997E-2</v>
          </cell>
          <cell r="L45">
            <v>6.439655276133667E-2</v>
          </cell>
        </row>
        <row r="47">
          <cell r="H47">
            <v>0.11684899999999998</v>
          </cell>
          <cell r="I47">
            <v>0.10864000000000007</v>
          </cell>
          <cell r="J47">
            <v>0.10556199999999993</v>
          </cell>
          <cell r="K47">
            <v>0.10243600000000019</v>
          </cell>
          <cell r="L47">
            <v>9.7226000000000035E-2</v>
          </cell>
        </row>
        <row r="63">
          <cell r="G63">
            <v>0.15</v>
          </cell>
        </row>
        <row r="69">
          <cell r="G69">
            <v>0.3</v>
          </cell>
        </row>
        <row r="70">
          <cell r="G70">
            <v>0.1</v>
          </cell>
        </row>
        <row r="71">
          <cell r="H71">
            <v>512</v>
          </cell>
          <cell r="I71">
            <v>567.62368000000004</v>
          </cell>
          <cell r="J71">
            <v>627.54317090816005</v>
          </cell>
          <cell r="K71">
            <v>691.82618316330843</v>
          </cell>
          <cell r="L71">
            <v>759.08967564754425</v>
          </cell>
        </row>
        <row r="74">
          <cell r="G74">
            <v>2.1999999999999999E-2</v>
          </cell>
        </row>
        <row r="75">
          <cell r="G75">
            <v>0.2</v>
          </cell>
        </row>
        <row r="76">
          <cell r="G76">
            <v>0.18</v>
          </cell>
        </row>
        <row r="151">
          <cell r="E151">
            <v>10</v>
          </cell>
        </row>
        <row r="164">
          <cell r="E164">
            <v>5</v>
          </cell>
        </row>
        <row r="172">
          <cell r="G172">
            <v>2500</v>
          </cell>
        </row>
        <row r="186">
          <cell r="H186">
            <v>60</v>
          </cell>
          <cell r="I186">
            <v>0.1</v>
          </cell>
          <cell r="J186">
            <v>24</v>
          </cell>
        </row>
        <row r="192">
          <cell r="H192">
            <v>1</v>
          </cell>
          <cell r="I192">
            <v>1</v>
          </cell>
          <cell r="J192">
            <v>1</v>
          </cell>
          <cell r="K192">
            <v>1</v>
          </cell>
          <cell r="L192">
            <v>1</v>
          </cell>
        </row>
        <row r="308">
          <cell r="G308">
            <v>30</v>
          </cell>
        </row>
        <row r="309">
          <cell r="G309">
            <v>5</v>
          </cell>
        </row>
        <row r="310">
          <cell r="G310">
            <v>15</v>
          </cell>
        </row>
      </sheetData>
      <sheetData sheetId="6">
        <row r="110">
          <cell r="O110">
            <v>0</v>
          </cell>
          <cell r="P110">
            <v>0</v>
          </cell>
          <cell r="Q110">
            <v>0</v>
          </cell>
          <cell r="R110">
            <v>0</v>
          </cell>
          <cell r="S110">
            <v>0</v>
          </cell>
          <cell r="T110">
            <v>0</v>
          </cell>
          <cell r="U110">
            <v>0</v>
          </cell>
          <cell r="V110">
            <v>0</v>
          </cell>
          <cell r="W110">
            <v>0</v>
          </cell>
          <cell r="X110">
            <v>0</v>
          </cell>
          <cell r="Y110">
            <v>0</v>
          </cell>
          <cell r="Z110">
            <v>0</v>
          </cell>
          <cell r="AA110">
            <v>0</v>
          </cell>
          <cell r="AB110">
            <v>144838.98305084746</v>
          </cell>
          <cell r="AC110">
            <v>168978.81355932204</v>
          </cell>
          <cell r="AD110">
            <v>193118.64406779667</v>
          </cell>
          <cell r="AE110">
            <v>193118.64406779667</v>
          </cell>
          <cell r="AF110">
            <v>193118.64406779667</v>
          </cell>
          <cell r="AG110">
            <v>217258.4745762712</v>
          </cell>
          <cell r="AH110">
            <v>217258.4745762712</v>
          </cell>
          <cell r="AI110">
            <v>217258.4745762712</v>
          </cell>
          <cell r="AJ110">
            <v>241398.30508474581</v>
          </cell>
          <cell r="AK110">
            <v>241398.30508474581</v>
          </cell>
          <cell r="AL110">
            <v>241398.30508474581</v>
          </cell>
          <cell r="AM110">
            <v>259503.17796610174</v>
          </cell>
          <cell r="AN110">
            <v>259503.17796610174</v>
          </cell>
          <cell r="AO110">
            <v>259503.17796610174</v>
          </cell>
          <cell r="AP110">
            <v>259503.17796610174</v>
          </cell>
          <cell r="AQ110">
            <v>259503.17796610174</v>
          </cell>
          <cell r="AR110">
            <v>259503.17796610174</v>
          </cell>
          <cell r="AS110">
            <v>259503.17796610174</v>
          </cell>
          <cell r="AT110">
            <v>259503.17796610174</v>
          </cell>
          <cell r="AU110">
            <v>259503.17796610174</v>
          </cell>
          <cell r="AV110">
            <v>259503.17796610174</v>
          </cell>
          <cell r="AW110">
            <v>259503.17796610174</v>
          </cell>
          <cell r="AX110">
            <v>259503.17796610174</v>
          </cell>
          <cell r="AY110">
            <v>278965.91631355934</v>
          </cell>
          <cell r="AZ110">
            <v>278965.91631355934</v>
          </cell>
          <cell r="BA110">
            <v>278965.91631355934</v>
          </cell>
          <cell r="BB110">
            <v>278965.91631355934</v>
          </cell>
          <cell r="BC110">
            <v>278965.91631355934</v>
          </cell>
          <cell r="BD110">
            <v>278965.91631355934</v>
          </cell>
          <cell r="BE110">
            <v>278965.91631355934</v>
          </cell>
          <cell r="BF110">
            <v>278965.91631355934</v>
          </cell>
          <cell r="BG110">
            <v>278965.91631355934</v>
          </cell>
          <cell r="BH110">
            <v>278965.91631355934</v>
          </cell>
          <cell r="BI110">
            <v>278965.91631355934</v>
          </cell>
          <cell r="BJ110">
            <v>278965.91631355934</v>
          </cell>
          <cell r="BK110">
            <v>296930.3596620601</v>
          </cell>
          <cell r="BL110">
            <v>296930.3596620601</v>
          </cell>
          <cell r="BM110">
            <v>296930.3596620601</v>
          </cell>
          <cell r="BN110">
            <v>296930.3596620601</v>
          </cell>
          <cell r="BO110">
            <v>296930.3596620601</v>
          </cell>
          <cell r="BP110">
            <v>296930.3596620601</v>
          </cell>
          <cell r="BQ110">
            <v>296930.3596620601</v>
          </cell>
          <cell r="BR110">
            <v>296930.3596620601</v>
          </cell>
          <cell r="BS110">
            <v>296930.3596620601</v>
          </cell>
          <cell r="BT110">
            <v>296930.3596620601</v>
          </cell>
          <cell r="BU110">
            <v>296930.3596620601</v>
          </cell>
          <cell r="BV110">
            <v>296930.3596620601</v>
          </cell>
        </row>
        <row r="165">
          <cell r="O165">
            <v>0</v>
          </cell>
          <cell r="P165">
            <v>0</v>
          </cell>
          <cell r="Q165">
            <v>0</v>
          </cell>
          <cell r="R165">
            <v>0</v>
          </cell>
          <cell r="S165">
            <v>0</v>
          </cell>
          <cell r="T165">
            <v>0</v>
          </cell>
          <cell r="U165">
            <v>0</v>
          </cell>
          <cell r="V165">
            <v>0</v>
          </cell>
          <cell r="W165">
            <v>0</v>
          </cell>
          <cell r="X165">
            <v>0</v>
          </cell>
          <cell r="Y165">
            <v>0</v>
          </cell>
          <cell r="Z165">
            <v>0</v>
          </cell>
          <cell r="AA165">
            <v>0</v>
          </cell>
          <cell r="AB165">
            <v>19693.250847457628</v>
          </cell>
          <cell r="AC165">
            <v>22975.459322033901</v>
          </cell>
          <cell r="AD165">
            <v>26257.667796610171</v>
          </cell>
          <cell r="AE165">
            <v>26257.667796610171</v>
          </cell>
          <cell r="AF165">
            <v>26257.667796610171</v>
          </cell>
          <cell r="AG165">
            <v>29539.876271186444</v>
          </cell>
          <cell r="AH165">
            <v>29539.876271186444</v>
          </cell>
          <cell r="AI165">
            <v>29539.876271186444</v>
          </cell>
          <cell r="AJ165">
            <v>32822.084745762717</v>
          </cell>
          <cell r="AK165">
            <v>32822.084745762717</v>
          </cell>
          <cell r="AL165">
            <v>32822.084745762717</v>
          </cell>
          <cell r="AM165">
            <v>35283.741101694919</v>
          </cell>
          <cell r="AN165">
            <v>35283.741101694919</v>
          </cell>
          <cell r="AO165">
            <v>35283.741101694919</v>
          </cell>
          <cell r="AP165">
            <v>35283.741101694919</v>
          </cell>
          <cell r="AQ165">
            <v>35283.741101694919</v>
          </cell>
          <cell r="AR165">
            <v>35283.741101694919</v>
          </cell>
          <cell r="AS165">
            <v>35283.741101694919</v>
          </cell>
          <cell r="AT165">
            <v>35283.741101694919</v>
          </cell>
          <cell r="AU165">
            <v>35283.741101694919</v>
          </cell>
          <cell r="AV165">
            <v>35283.741101694919</v>
          </cell>
          <cell r="AW165">
            <v>35283.741101694919</v>
          </cell>
          <cell r="AX165">
            <v>35283.741101694919</v>
          </cell>
          <cell r="AY165">
            <v>37930.021684322041</v>
          </cell>
          <cell r="AZ165">
            <v>37930.021684322041</v>
          </cell>
          <cell r="BA165">
            <v>37930.021684322041</v>
          </cell>
          <cell r="BB165">
            <v>37930.021684322041</v>
          </cell>
          <cell r="BC165">
            <v>37930.021684322041</v>
          </cell>
          <cell r="BD165">
            <v>37930.021684322041</v>
          </cell>
          <cell r="BE165">
            <v>37930.021684322041</v>
          </cell>
          <cell r="BF165">
            <v>37930.021684322041</v>
          </cell>
          <cell r="BG165">
            <v>37930.021684322041</v>
          </cell>
          <cell r="BH165">
            <v>37930.021684322041</v>
          </cell>
          <cell r="BI165">
            <v>37930.021684322041</v>
          </cell>
          <cell r="BJ165">
            <v>37930.021684322041</v>
          </cell>
          <cell r="BK165">
            <v>40372.584326955119</v>
          </cell>
          <cell r="BL165">
            <v>40372.584326955119</v>
          </cell>
          <cell r="BM165">
            <v>40372.584326955119</v>
          </cell>
          <cell r="BN165">
            <v>40372.584326955119</v>
          </cell>
          <cell r="BO165">
            <v>40372.584326955119</v>
          </cell>
          <cell r="BP165">
            <v>40372.584326955119</v>
          </cell>
          <cell r="BQ165">
            <v>40372.584326955119</v>
          </cell>
          <cell r="BR165">
            <v>40372.584326955119</v>
          </cell>
          <cell r="BS165">
            <v>40372.584326955119</v>
          </cell>
          <cell r="BT165">
            <v>40372.584326955119</v>
          </cell>
          <cell r="BU165">
            <v>40372.584326955119</v>
          </cell>
          <cell r="BV165">
            <v>40372.584326955119</v>
          </cell>
        </row>
        <row r="178">
          <cell r="O178">
            <v>136</v>
          </cell>
          <cell r="P178">
            <v>136</v>
          </cell>
          <cell r="Q178">
            <v>136</v>
          </cell>
          <cell r="R178">
            <v>136</v>
          </cell>
          <cell r="S178">
            <v>136</v>
          </cell>
          <cell r="T178">
            <v>136</v>
          </cell>
          <cell r="U178">
            <v>136</v>
          </cell>
          <cell r="V178">
            <v>136</v>
          </cell>
          <cell r="W178">
            <v>136</v>
          </cell>
          <cell r="X178">
            <v>136</v>
          </cell>
          <cell r="Y178">
            <v>136</v>
          </cell>
          <cell r="Z178">
            <v>136</v>
          </cell>
          <cell r="AA178">
            <v>146.88000000000002</v>
          </cell>
          <cell r="AB178">
            <v>41072.033571428568</v>
          </cell>
          <cell r="AC178">
            <v>47892.892499999994</v>
          </cell>
          <cell r="AD178">
            <v>54713.751428571435</v>
          </cell>
          <cell r="AE178">
            <v>54713.751428571435</v>
          </cell>
          <cell r="AF178">
            <v>54713.751428571435</v>
          </cell>
          <cell r="AG178">
            <v>61534.610357142861</v>
          </cell>
          <cell r="AH178">
            <v>61534.610357142861</v>
          </cell>
          <cell r="AI178">
            <v>61534.610357142861</v>
          </cell>
          <cell r="AJ178">
            <v>68355.469285714295</v>
          </cell>
          <cell r="AK178">
            <v>68355.469285714295</v>
          </cell>
          <cell r="AL178">
            <v>68355.469285714295</v>
          </cell>
          <cell r="AM178">
            <v>73482.129482142846</v>
          </cell>
          <cell r="AN178">
            <v>73482.129482142846</v>
          </cell>
          <cell r="AO178">
            <v>73482.129482142846</v>
          </cell>
          <cell r="AP178">
            <v>73482.129482142846</v>
          </cell>
          <cell r="AQ178">
            <v>73482.129482142846</v>
          </cell>
          <cell r="AR178">
            <v>73482.129482142846</v>
          </cell>
          <cell r="AS178">
            <v>73482.129482142846</v>
          </cell>
          <cell r="AT178">
            <v>73482.129482142846</v>
          </cell>
          <cell r="AU178">
            <v>73482.129482142846</v>
          </cell>
          <cell r="AV178">
            <v>73482.129482142846</v>
          </cell>
          <cell r="AW178">
            <v>73482.129482142846</v>
          </cell>
          <cell r="AX178">
            <v>73482.129482142846</v>
          </cell>
          <cell r="AY178">
            <v>78993.289193303572</v>
          </cell>
          <cell r="AZ178">
            <v>78993.289193303572</v>
          </cell>
          <cell r="BA178">
            <v>78993.289193303572</v>
          </cell>
          <cell r="BB178">
            <v>78993.289193303572</v>
          </cell>
          <cell r="BC178">
            <v>78993.289193303572</v>
          </cell>
          <cell r="BD178">
            <v>78993.289193303572</v>
          </cell>
          <cell r="BE178">
            <v>78993.289193303572</v>
          </cell>
          <cell r="BF178">
            <v>78993.289193303572</v>
          </cell>
          <cell r="BG178">
            <v>78993.289193303572</v>
          </cell>
          <cell r="BH178">
            <v>78993.289193303572</v>
          </cell>
          <cell r="BI178">
            <v>78993.289193303572</v>
          </cell>
          <cell r="BJ178">
            <v>78993.289193303572</v>
          </cell>
          <cell r="BK178">
            <v>84080.18470863167</v>
          </cell>
          <cell r="BL178">
            <v>84080.18470863167</v>
          </cell>
          <cell r="BM178">
            <v>84080.18470863167</v>
          </cell>
          <cell r="BN178">
            <v>84080.18470863167</v>
          </cell>
          <cell r="BO178">
            <v>84080.18470863167</v>
          </cell>
          <cell r="BP178">
            <v>84080.18470863167</v>
          </cell>
          <cell r="BQ178">
            <v>84080.18470863167</v>
          </cell>
          <cell r="BR178">
            <v>84080.18470863167</v>
          </cell>
          <cell r="BS178">
            <v>84080.18470863167</v>
          </cell>
          <cell r="BT178">
            <v>84080.18470863167</v>
          </cell>
          <cell r="BU178">
            <v>84080.18470863167</v>
          </cell>
          <cell r="BV178">
            <v>84080.18470863167</v>
          </cell>
        </row>
      </sheetData>
      <sheetData sheetId="7"/>
      <sheetData sheetId="8">
        <row r="11">
          <cell r="H11">
            <v>0</v>
          </cell>
          <cell r="I11">
            <v>2269144.0677966103</v>
          </cell>
          <cell r="J11">
            <v>3114038.1355932206</v>
          </cell>
          <cell r="K11">
            <v>3347590.9957627119</v>
          </cell>
          <cell r="L11">
            <v>3563164.3159447215</v>
          </cell>
        </row>
        <row r="13">
          <cell r="H13">
            <v>0</v>
          </cell>
          <cell r="I13">
            <v>-308527.59661016951</v>
          </cell>
          <cell r="J13">
            <v>-423404.89322033915</v>
          </cell>
          <cell r="K13">
            <v>-455160.26021186449</v>
          </cell>
          <cell r="L13">
            <v>-484471.01192346151</v>
          </cell>
        </row>
        <row r="32">
          <cell r="H32">
            <v>-240958.18248430637</v>
          </cell>
          <cell r="I32">
            <v>726810.30436195398</v>
          </cell>
          <cell r="J32">
            <v>1118129.6763066535</v>
          </cell>
          <cell r="K32">
            <v>1215913.2326323939</v>
          </cell>
          <cell r="L32">
            <v>1311302.2074901571</v>
          </cell>
        </row>
        <row r="35">
          <cell r="H35">
            <v>-528907.99581763963</v>
          </cell>
          <cell r="I35">
            <v>400310.52836195397</v>
          </cell>
          <cell r="J35">
            <v>818333.91097332025</v>
          </cell>
          <cell r="K35">
            <v>981124.22836572747</v>
          </cell>
          <cell r="L35">
            <v>1141813.1584234908</v>
          </cell>
        </row>
        <row r="38">
          <cell r="H38">
            <v>-423126.39665411168</v>
          </cell>
          <cell r="I38">
            <v>320248.42268956307</v>
          </cell>
          <cell r="J38">
            <v>654667.12877865613</v>
          </cell>
          <cell r="K38">
            <v>784899.38269258197</v>
          </cell>
          <cell r="L38">
            <v>913450.52673879266</v>
          </cell>
        </row>
        <row r="52">
          <cell r="H52">
            <v>173243.00364720722</v>
          </cell>
          <cell r="I52">
            <v>713448.21719196811</v>
          </cell>
          <cell r="J52">
            <v>1018783.4188440864</v>
          </cell>
          <cell r="K52">
            <v>1364786.7611185771</v>
          </cell>
          <cell r="L52">
            <v>1839301.731740233</v>
          </cell>
        </row>
        <row r="53">
          <cell r="H53">
            <v>2841871.3633458884</v>
          </cell>
          <cell r="I53">
            <v>3168486.3712409306</v>
          </cell>
          <cell r="J53">
            <v>3260231.36724333</v>
          </cell>
          <cell r="K53">
            <v>3392644.5038681021</v>
          </cell>
          <cell r="L53">
            <v>3653569.2688400396</v>
          </cell>
        </row>
        <row r="56">
          <cell r="H56">
            <v>3264997.7600000002</v>
          </cell>
          <cell r="I56">
            <v>3264997.7600000002</v>
          </cell>
          <cell r="J56">
            <v>2701598.1333333328</v>
          </cell>
          <cell r="K56">
            <v>2048598.5813333313</v>
          </cell>
          <cell r="L56">
            <v>1395599.0293333305</v>
          </cell>
        </row>
        <row r="59">
          <cell r="H59">
            <v>0</v>
          </cell>
          <cell r="I59">
            <v>6366.5852054794523</v>
          </cell>
          <cell r="J59">
            <v>6844.0790958904108</v>
          </cell>
          <cell r="K59">
            <v>7357.3850280821935</v>
          </cell>
          <cell r="L59">
            <v>7831.1752612285545</v>
          </cell>
        </row>
        <row r="64">
          <cell r="H64">
            <v>-423126.39665411174</v>
          </cell>
          <cell r="I64">
            <v>-102877.97396454803</v>
          </cell>
          <cell r="J64">
            <v>551789.15481410862</v>
          </cell>
          <cell r="K64">
            <v>1336688.5375066905</v>
          </cell>
          <cell r="L64">
            <v>2250139.0642454834</v>
          </cell>
        </row>
      </sheetData>
      <sheetData sheetId="9"/>
      <sheetData sheetId="10"/>
      <sheetData sheetId="11"/>
      <sheetData sheetId="12"/>
      <sheetData sheetId="13"/>
      <sheetData sheetId="14"/>
      <sheetData sheetId="15"/>
      <sheetData sheetId="16"/>
      <sheetData sheetId="17"/>
      <sheetData sheetId="18">
        <row r="60">
          <cell r="H60">
            <v>2841871.3633458884</v>
          </cell>
          <cell r="I60">
            <v>3162119.786035452</v>
          </cell>
          <cell r="J60">
            <v>3253387.2881474416</v>
          </cell>
          <cell r="K60">
            <v>3385287.118840022</v>
          </cell>
          <cell r="L60">
            <v>3645738.0935788136</v>
          </cell>
        </row>
        <row r="61">
          <cell r="H61">
            <v>0.20000000000000004</v>
          </cell>
          <cell r="I61">
            <v>0.20000000000000029</v>
          </cell>
          <cell r="J61">
            <v>0.20000000000000012</v>
          </cell>
          <cell r="K61">
            <v>0.20000000000000007</v>
          </cell>
          <cell r="L61">
            <v>0.20000000000000004</v>
          </cell>
        </row>
        <row r="62">
          <cell r="H62">
            <v>173243.00364720722</v>
          </cell>
          <cell r="I62">
            <v>707081.6319864887</v>
          </cell>
          <cell r="J62">
            <v>1011939.339748196</v>
          </cell>
          <cell r="K62">
            <v>1357429.3760904949</v>
          </cell>
          <cell r="L62">
            <v>1831470.5564790044</v>
          </cell>
        </row>
      </sheetData>
      <sheetData sheetId="19">
        <row r="32">
          <cell r="H32">
            <v>0</v>
          </cell>
          <cell r="I32">
            <v>0</v>
          </cell>
          <cell r="J32">
            <v>0</v>
          </cell>
          <cell r="K32">
            <v>-302860.23038189625</v>
          </cell>
          <cell r="L32">
            <v>-359493.14955863368</v>
          </cell>
          <cell r="M32" t="str">
            <v>&lt;&lt;</v>
          </cell>
          <cell r="R32">
            <v>0</v>
          </cell>
          <cell r="U32">
            <v>0</v>
          </cell>
          <cell r="X32">
            <v>0</v>
          </cell>
          <cell r="AA32">
            <v>0</v>
          </cell>
          <cell r="AD32">
            <v>0</v>
          </cell>
          <cell r="AG32">
            <v>0</v>
          </cell>
          <cell r="AJ32">
            <v>0</v>
          </cell>
          <cell r="AM32">
            <v>0</v>
          </cell>
          <cell r="AP32">
            <v>0</v>
          </cell>
          <cell r="AS32">
            <v>0</v>
          </cell>
          <cell r="AV32">
            <v>0</v>
          </cell>
          <cell r="AY32">
            <v>-45662.360367771893</v>
          </cell>
          <cell r="BB32">
            <v>-85732.623338041449</v>
          </cell>
          <cell r="BE32">
            <v>-85732.623338041449</v>
          </cell>
          <cell r="BH32">
            <v>-85732.623338041449</v>
          </cell>
          <cell r="BK32">
            <v>-85732.623338041449</v>
          </cell>
          <cell r="BN32">
            <v>-91253.508740197431</v>
          </cell>
          <cell r="BQ32">
            <v>-91253.508740197431</v>
          </cell>
          <cell r="BT32">
            <v>-91253.508740197431</v>
          </cell>
        </row>
        <row r="33">
          <cell r="H33">
            <v>504399.63801762729</v>
          </cell>
          <cell r="I33">
            <v>273342.74972726603</v>
          </cell>
          <cell r="J33">
            <v>-45662.360367771995</v>
          </cell>
          <cell r="K33">
            <v>-85732.62333804142</v>
          </cell>
          <cell r="L33">
            <v>-91253.508740197343</v>
          </cell>
          <cell r="M33" t="str">
            <v>&lt;&lt;</v>
          </cell>
          <cell r="O33">
            <v>174227.86983050848</v>
          </cell>
          <cell r="P33">
            <v>322631.04604474583</v>
          </cell>
          <cell r="Q33">
            <v>323128.35649627127</v>
          </cell>
          <cell r="R33">
            <v>399884.9428800001</v>
          </cell>
          <cell r="S33">
            <v>400382.25333152554</v>
          </cell>
          <cell r="T33">
            <v>501415.77530847467</v>
          </cell>
          <cell r="U33">
            <v>501913.0857600001</v>
          </cell>
          <cell r="V33">
            <v>502410.39621152554</v>
          </cell>
          <cell r="W33">
            <v>502907.70666305098</v>
          </cell>
          <cell r="X33">
            <v>503405.01711457642</v>
          </cell>
          <cell r="Y33">
            <v>503902.32756610186</v>
          </cell>
          <cell r="Z33">
            <v>504399.63801762729</v>
          </cell>
          <cell r="AA33">
            <v>504936.73330527474</v>
          </cell>
          <cell r="AB33">
            <v>490314.12443916919</v>
          </cell>
          <cell r="AC33">
            <v>473164.89821410476</v>
          </cell>
          <cell r="AD33">
            <v>453489.05463008152</v>
          </cell>
          <cell r="AE33">
            <v>433813.21104605828</v>
          </cell>
          <cell r="AF33">
            <v>414137.36746203504</v>
          </cell>
          <cell r="AG33">
            <v>391934.90651905298</v>
          </cell>
          <cell r="AH33">
            <v>369732.44557607092</v>
          </cell>
          <cell r="AI33">
            <v>347529.98463308887</v>
          </cell>
          <cell r="AJ33">
            <v>322800.90633114794</v>
          </cell>
          <cell r="AK33">
            <v>298071.82802920701</v>
          </cell>
          <cell r="AL33">
            <v>273342.74972726608</v>
          </cell>
          <cell r="AM33">
            <v>246758.99055267958</v>
          </cell>
          <cell r="AN33">
            <v>220175.23137809307</v>
          </cell>
          <cell r="AO33">
            <v>193591.47220350656</v>
          </cell>
          <cell r="AP33">
            <v>167007.71302892006</v>
          </cell>
          <cell r="AQ33">
            <v>140423.95385433355</v>
          </cell>
          <cell r="AR33">
            <v>113840.19467974706</v>
          </cell>
          <cell r="AS33">
            <v>87256.435505160567</v>
          </cell>
          <cell r="AT33">
            <v>60672.676330574075</v>
          </cell>
          <cell r="AU33">
            <v>34088.917155987583</v>
          </cell>
          <cell r="AV33">
            <v>7505.1579814010911</v>
          </cell>
          <cell r="AW33">
            <v>-19078.601193185401</v>
          </cell>
          <cell r="AX33">
            <v>-45662.360367771893</v>
          </cell>
          <cell r="AY33">
            <v>-28577.541112680483</v>
          </cell>
          <cell r="AZ33">
            <v>-57155.082225360966</v>
          </cell>
          <cell r="BA33">
            <v>-85732.623338041449</v>
          </cell>
          <cell r="BB33">
            <v>-28577.541112680483</v>
          </cell>
          <cell r="BC33">
            <v>-57155.082225360966</v>
          </cell>
          <cell r="BD33">
            <v>-85732.623338041449</v>
          </cell>
          <cell r="BE33">
            <v>-28577.541112680483</v>
          </cell>
          <cell r="BF33">
            <v>-57155.082225360966</v>
          </cell>
          <cell r="BG33">
            <v>-85732.623338041449</v>
          </cell>
          <cell r="BH33">
            <v>-28577.541112680483</v>
          </cell>
          <cell r="BI33">
            <v>-57155.082225360966</v>
          </cell>
          <cell r="BJ33">
            <v>-85732.623338041449</v>
          </cell>
          <cell r="BK33">
            <v>-30417.836246732477</v>
          </cell>
          <cell r="BL33">
            <v>-60835.672493464954</v>
          </cell>
          <cell r="BM33">
            <v>-91253.508740197431</v>
          </cell>
          <cell r="BN33">
            <v>-30417.836246732477</v>
          </cell>
          <cell r="BO33">
            <v>-60835.672493464954</v>
          </cell>
          <cell r="BP33">
            <v>-91253.508740197431</v>
          </cell>
          <cell r="BQ33">
            <v>-30417.836246732477</v>
          </cell>
          <cell r="BR33">
            <v>-60835.672493464954</v>
          </cell>
          <cell r="BS33">
            <v>-91253.508740197431</v>
          </cell>
          <cell r="BT33">
            <v>-30417.836246732477</v>
          </cell>
          <cell r="BU33">
            <v>-60835.672493464954</v>
          </cell>
          <cell r="BV33">
            <v>-91253.508740197431</v>
          </cell>
        </row>
        <row r="37">
          <cell r="H37">
            <v>-38733.830973948519</v>
          </cell>
          <cell r="I37">
            <v>-56360.331651224078</v>
          </cell>
          <cell r="J37">
            <v>-51661.347126930268</v>
          </cell>
          <cell r="K37">
            <v>-46962.362602636458</v>
          </cell>
          <cell r="L37">
            <v>-32578.593157062074</v>
          </cell>
          <cell r="M37" t="str">
            <v>&lt;&lt;</v>
          </cell>
          <cell r="N37">
            <v>0</v>
          </cell>
          <cell r="O37">
            <v>0</v>
          </cell>
          <cell r="P37">
            <v>0</v>
          </cell>
          <cell r="Q37">
            <v>-3560.9047394852478</v>
          </cell>
          <cell r="R37">
            <v>0</v>
          </cell>
          <cell r="S37">
            <v>0</v>
          </cell>
          <cell r="T37">
            <v>-4444.7207313245444</v>
          </cell>
          <cell r="U37">
            <v>0</v>
          </cell>
          <cell r="V37">
            <v>0</v>
          </cell>
          <cell r="W37">
            <v>-7986.1598282276609</v>
          </cell>
          <cell r="X37">
            <v>0</v>
          </cell>
          <cell r="Y37">
            <v>0</v>
          </cell>
          <cell r="Z37">
            <v>-22742.045674911067</v>
          </cell>
          <cell r="AA37">
            <v>0</v>
          </cell>
          <cell r="AB37">
            <v>0</v>
          </cell>
          <cell r="AC37">
            <v>-14530.612711958564</v>
          </cell>
          <cell r="AD37">
            <v>0</v>
          </cell>
          <cell r="AE37">
            <v>0</v>
          </cell>
          <cell r="AF37">
            <v>-14383.769445574386</v>
          </cell>
          <cell r="AG37">
            <v>0</v>
          </cell>
          <cell r="AH37">
            <v>0</v>
          </cell>
          <cell r="AI37">
            <v>-14236.926179190201</v>
          </cell>
          <cell r="AJ37">
            <v>0</v>
          </cell>
          <cell r="AK37">
            <v>0</v>
          </cell>
          <cell r="AL37">
            <v>-13209.023314500926</v>
          </cell>
          <cell r="AM37">
            <v>0</v>
          </cell>
          <cell r="AN37">
            <v>0</v>
          </cell>
          <cell r="AO37">
            <v>-13355.866580885111</v>
          </cell>
          <cell r="AP37">
            <v>0</v>
          </cell>
          <cell r="AQ37">
            <v>0</v>
          </cell>
          <cell r="AR37">
            <v>-13209.023314500933</v>
          </cell>
          <cell r="AS37">
            <v>0</v>
          </cell>
          <cell r="AT37">
            <v>0</v>
          </cell>
          <cell r="AU37">
            <v>-13062.180048116748</v>
          </cell>
          <cell r="AV37">
            <v>0</v>
          </cell>
          <cell r="AW37">
            <v>0</v>
          </cell>
          <cell r="AX37">
            <v>-12034.277183427475</v>
          </cell>
          <cell r="AY37">
            <v>0</v>
          </cell>
          <cell r="AZ37">
            <v>0</v>
          </cell>
          <cell r="BA37">
            <v>-12181.120449811659</v>
          </cell>
          <cell r="BB37">
            <v>0</v>
          </cell>
          <cell r="BC37">
            <v>0</v>
          </cell>
          <cell r="BD37">
            <v>-12034.277183427477</v>
          </cell>
          <cell r="BE37">
            <v>0</v>
          </cell>
          <cell r="BF37">
            <v>0</v>
          </cell>
          <cell r="BG37">
            <v>-11887.433917043296</v>
          </cell>
          <cell r="BH37">
            <v>0</v>
          </cell>
          <cell r="BI37">
            <v>0</v>
          </cell>
          <cell r="BJ37">
            <v>-10859.531052354025</v>
          </cell>
          <cell r="BK37">
            <v>0</v>
          </cell>
          <cell r="BL37">
            <v>0</v>
          </cell>
          <cell r="BM37">
            <v>-11006.374318738206</v>
          </cell>
          <cell r="BN37">
            <v>0</v>
          </cell>
          <cell r="BO37">
            <v>0</v>
          </cell>
          <cell r="BP37">
            <v>-10859.531052354025</v>
          </cell>
          <cell r="BQ37">
            <v>0</v>
          </cell>
          <cell r="BR37">
            <v>0</v>
          </cell>
          <cell r="BS37">
            <v>-10712.687785969843</v>
          </cell>
          <cell r="BT37">
            <v>0</v>
          </cell>
          <cell r="BU37">
            <v>0</v>
          </cell>
          <cell r="BV37">
            <v>0</v>
          </cell>
        </row>
        <row r="38">
          <cell r="H38">
            <v>-15991.785299037452</v>
          </cell>
          <cell r="I38">
            <v>-65893.354011634219</v>
          </cell>
          <cell r="J38">
            <v>-52836.093258003719</v>
          </cell>
          <cell r="K38">
            <v>-48137.108733709902</v>
          </cell>
          <cell r="L38">
            <v>-43438.124209416099</v>
          </cell>
          <cell r="M38" t="str">
            <v>&lt;&lt;</v>
          </cell>
          <cell r="O38">
            <v>0</v>
          </cell>
          <cell r="P38">
            <v>0</v>
          </cell>
          <cell r="Q38">
            <v>0</v>
          </cell>
          <cell r="R38">
            <v>-3560.9047394852478</v>
          </cell>
          <cell r="S38">
            <v>0</v>
          </cell>
          <cell r="T38">
            <v>0</v>
          </cell>
          <cell r="U38">
            <v>-4444.7207313245444</v>
          </cell>
          <cell r="V38">
            <v>0</v>
          </cell>
          <cell r="W38">
            <v>0</v>
          </cell>
          <cell r="X38">
            <v>-7986.1598282276609</v>
          </cell>
          <cell r="Y38">
            <v>0</v>
          </cell>
          <cell r="Z38">
            <v>0</v>
          </cell>
          <cell r="AA38">
            <v>-22742.045674911067</v>
          </cell>
          <cell r="AB38">
            <v>0</v>
          </cell>
          <cell r="AC38">
            <v>0</v>
          </cell>
          <cell r="AD38">
            <v>-14530.612711958564</v>
          </cell>
          <cell r="AE38">
            <v>0</v>
          </cell>
          <cell r="AF38">
            <v>0</v>
          </cell>
          <cell r="AG38">
            <v>-14383.769445574386</v>
          </cell>
          <cell r="AH38">
            <v>0</v>
          </cell>
          <cell r="AI38">
            <v>0</v>
          </cell>
          <cell r="AJ38">
            <v>-14236.926179190201</v>
          </cell>
          <cell r="AK38">
            <v>0</v>
          </cell>
          <cell r="AL38">
            <v>0</v>
          </cell>
          <cell r="AM38">
            <v>-13209.023314500926</v>
          </cell>
          <cell r="AN38">
            <v>0</v>
          </cell>
          <cell r="AO38">
            <v>0</v>
          </cell>
          <cell r="AP38">
            <v>-13355.866580885111</v>
          </cell>
          <cell r="AQ38">
            <v>0</v>
          </cell>
          <cell r="AR38">
            <v>0</v>
          </cell>
          <cell r="AS38">
            <v>-13209.023314500933</v>
          </cell>
          <cell r="AT38">
            <v>0</v>
          </cell>
          <cell r="AU38">
            <v>0</v>
          </cell>
          <cell r="AV38">
            <v>-13062.180048116748</v>
          </cell>
          <cell r="AW38">
            <v>0</v>
          </cell>
          <cell r="AX38">
            <v>0</v>
          </cell>
          <cell r="AY38">
            <v>-12034.277183427475</v>
          </cell>
          <cell r="AZ38">
            <v>0</v>
          </cell>
          <cell r="BA38">
            <v>0</v>
          </cell>
          <cell r="BB38">
            <v>-12181.120449811659</v>
          </cell>
          <cell r="BC38">
            <v>0</v>
          </cell>
          <cell r="BD38">
            <v>0</v>
          </cell>
          <cell r="BE38">
            <v>-12034.277183427477</v>
          </cell>
          <cell r="BF38">
            <v>0</v>
          </cell>
          <cell r="BG38">
            <v>0</v>
          </cell>
          <cell r="BH38">
            <v>-11887.433917043296</v>
          </cell>
          <cell r="BI38">
            <v>0</v>
          </cell>
          <cell r="BJ38">
            <v>0</v>
          </cell>
          <cell r="BK38">
            <v>-10859.531052354025</v>
          </cell>
          <cell r="BL38">
            <v>0</v>
          </cell>
          <cell r="BM38">
            <v>0</v>
          </cell>
          <cell r="BN38">
            <v>-11006.374318738206</v>
          </cell>
          <cell r="BO38">
            <v>0</v>
          </cell>
          <cell r="BP38">
            <v>0</v>
          </cell>
          <cell r="BQ38">
            <v>-10859.531052354025</v>
          </cell>
          <cell r="BR38">
            <v>0</v>
          </cell>
          <cell r="BS38">
            <v>0</v>
          </cell>
          <cell r="BT38">
            <v>-10712.687785969843</v>
          </cell>
          <cell r="BU38">
            <v>0</v>
          </cell>
          <cell r="BV38">
            <v>0</v>
          </cell>
        </row>
        <row r="39">
          <cell r="H39">
            <v>-22742.045674911067</v>
          </cell>
          <cell r="I39">
            <v>-13209.023314500926</v>
          </cell>
          <cell r="J39">
            <v>-12034.277183427475</v>
          </cell>
          <cell r="K39">
            <v>-10859.531052354032</v>
          </cell>
          <cell r="L39">
            <v>0</v>
          </cell>
          <cell r="M39" t="str">
            <v>&lt;&lt;</v>
          </cell>
          <cell r="O39">
            <v>0</v>
          </cell>
          <cell r="P39">
            <v>0</v>
          </cell>
          <cell r="Q39">
            <v>-3560.9047394852478</v>
          </cell>
          <cell r="R39">
            <v>0</v>
          </cell>
          <cell r="S39">
            <v>0</v>
          </cell>
          <cell r="T39">
            <v>-4444.7207313245444</v>
          </cell>
          <cell r="U39">
            <v>0</v>
          </cell>
          <cell r="V39">
            <v>0</v>
          </cell>
          <cell r="W39">
            <v>-7986.1598282276609</v>
          </cell>
          <cell r="X39">
            <v>0</v>
          </cell>
          <cell r="Y39">
            <v>0</v>
          </cell>
          <cell r="Z39">
            <v>-22742.045674911067</v>
          </cell>
          <cell r="AA39">
            <v>0</v>
          </cell>
          <cell r="AB39">
            <v>0</v>
          </cell>
          <cell r="AC39">
            <v>-14530.612711958564</v>
          </cell>
          <cell r="AD39">
            <v>0</v>
          </cell>
          <cell r="AE39">
            <v>0</v>
          </cell>
          <cell r="AF39">
            <v>-14383.769445574386</v>
          </cell>
          <cell r="AG39">
            <v>0</v>
          </cell>
          <cell r="AH39">
            <v>0</v>
          </cell>
          <cell r="AI39">
            <v>-14236.926179190201</v>
          </cell>
          <cell r="AJ39">
            <v>0</v>
          </cell>
          <cell r="AK39">
            <v>0</v>
          </cell>
          <cell r="AL39">
            <v>-13209.023314500926</v>
          </cell>
          <cell r="AM39">
            <v>0</v>
          </cell>
          <cell r="AN39">
            <v>0</v>
          </cell>
          <cell r="AO39">
            <v>-13355.866580885111</v>
          </cell>
          <cell r="AP39">
            <v>0</v>
          </cell>
          <cell r="AQ39">
            <v>0</v>
          </cell>
          <cell r="AR39">
            <v>-13209.023314500933</v>
          </cell>
          <cell r="AS39">
            <v>0</v>
          </cell>
          <cell r="AT39">
            <v>0</v>
          </cell>
          <cell r="AU39">
            <v>-13062.180048116748</v>
          </cell>
          <cell r="AV39">
            <v>0</v>
          </cell>
          <cell r="AW39">
            <v>0</v>
          </cell>
          <cell r="AX39">
            <v>-12034.277183427475</v>
          </cell>
          <cell r="AY39">
            <v>0</v>
          </cell>
          <cell r="AZ39">
            <v>0</v>
          </cell>
          <cell r="BA39">
            <v>-12181.120449811659</v>
          </cell>
          <cell r="BB39">
            <v>0</v>
          </cell>
          <cell r="BC39">
            <v>0</v>
          </cell>
          <cell r="BD39">
            <v>-12034.277183427477</v>
          </cell>
          <cell r="BE39">
            <v>0</v>
          </cell>
          <cell r="BF39">
            <v>0</v>
          </cell>
          <cell r="BG39">
            <v>-11887.433917043296</v>
          </cell>
          <cell r="BH39">
            <v>0</v>
          </cell>
          <cell r="BI39">
            <v>0</v>
          </cell>
          <cell r="BJ39">
            <v>-10859.531052354025</v>
          </cell>
          <cell r="BK39">
            <v>0</v>
          </cell>
          <cell r="BL39">
            <v>0</v>
          </cell>
          <cell r="BM39">
            <v>-11006.374318738206</v>
          </cell>
          <cell r="BN39">
            <v>0</v>
          </cell>
          <cell r="BO39">
            <v>0</v>
          </cell>
          <cell r="BP39">
            <v>-10859.531052354025</v>
          </cell>
          <cell r="BQ39">
            <v>0</v>
          </cell>
          <cell r="BR39">
            <v>0</v>
          </cell>
          <cell r="BS39">
            <v>-10712.687785969843</v>
          </cell>
          <cell r="BT39">
            <v>0</v>
          </cell>
          <cell r="BU39">
            <v>0</v>
          </cell>
          <cell r="BV39">
            <v>0</v>
          </cell>
        </row>
        <row r="44">
          <cell r="H44">
            <v>0</v>
          </cell>
          <cell r="I44">
            <v>0</v>
          </cell>
          <cell r="J44">
            <v>-95458.070742142008</v>
          </cell>
          <cell r="K44">
            <v>-188051.55594493326</v>
          </cell>
          <cell r="L44">
            <v>-218855.46706452454</v>
          </cell>
          <cell r="M44" t="str">
            <v>&lt;&lt;</v>
          </cell>
          <cell r="R44">
            <v>0</v>
          </cell>
          <cell r="U44">
            <v>0</v>
          </cell>
          <cell r="X44">
            <v>0</v>
          </cell>
          <cell r="AA44">
            <v>0</v>
          </cell>
          <cell r="AD44">
            <v>0</v>
          </cell>
          <cell r="AG44">
            <v>0</v>
          </cell>
          <cell r="AJ44">
            <v>0</v>
          </cell>
          <cell r="AM44">
            <v>0</v>
          </cell>
          <cell r="AP44">
            <v>-13733.966567476056</v>
          </cell>
          <cell r="AS44">
            <v>-40377.126072136693</v>
          </cell>
          <cell r="AV44">
            <v>-41346.978102529261</v>
          </cell>
          <cell r="AY44">
            <v>-42489.217961385119</v>
          </cell>
          <cell r="BB44">
            <v>-47529.048985993009</v>
          </cell>
          <cell r="BE44">
            <v>-48525.355469790105</v>
          </cell>
          <cell r="BH44">
            <v>-49507.933527765046</v>
          </cell>
          <cell r="BK44">
            <v>-50662.507689597354</v>
          </cell>
          <cell r="BN44">
            <v>-55058.383540305615</v>
          </cell>
          <cell r="BQ44">
            <v>-56069.34085355945</v>
          </cell>
          <cell r="BT44">
            <v>-57065.234981062138</v>
          </cell>
        </row>
        <row r="45">
          <cell r="H45">
            <v>105781.59916352795</v>
          </cell>
          <cell r="I45">
            <v>25719.493491137036</v>
          </cell>
          <cell r="J45">
            <v>-42489.217961385119</v>
          </cell>
          <cell r="K45">
            <v>-50662.507689597405</v>
          </cell>
          <cell r="L45">
            <v>-60169.672309771064</v>
          </cell>
          <cell r="M45" t="str">
            <v>&lt;&lt;</v>
          </cell>
          <cell r="O45">
            <v>27.200000000000003</v>
          </cell>
          <cell r="P45">
            <v>6312.2005016949142</v>
          </cell>
          <cell r="Q45">
            <v>14399.056334714376</v>
          </cell>
          <cell r="R45">
            <v>22777.16715204018</v>
          </cell>
          <cell r="S45">
            <v>30155.197969365981</v>
          </cell>
          <cell r="T45">
            <v>39407.29293295669</v>
          </cell>
          <cell r="U45">
            <v>47185.430416949159</v>
          </cell>
          <cell r="V45">
            <v>57867.210612806033</v>
          </cell>
          <cell r="W45">
            <v>70042.409440975112</v>
          </cell>
          <cell r="X45">
            <v>80528.242970165316</v>
          </cell>
          <cell r="Y45">
            <v>90930.743166022192</v>
          </cell>
          <cell r="Z45">
            <v>105781.59916352795</v>
          </cell>
          <cell r="AA45">
            <v>116318.11343152041</v>
          </cell>
          <cell r="AB45">
            <v>113002.06614912063</v>
          </cell>
          <cell r="AC45">
            <v>110264.09377108718</v>
          </cell>
          <cell r="AD45">
            <v>102293.68956015664</v>
          </cell>
          <cell r="AE45">
            <v>94320.535922026087</v>
          </cell>
          <cell r="AF45">
            <v>89208.526521810418</v>
          </cell>
          <cell r="AG45">
            <v>78906.509286614513</v>
          </cell>
          <cell r="AH45">
            <v>68577.955644378599</v>
          </cell>
          <cell r="AI45">
            <v>61085.275120220729</v>
          </cell>
          <cell r="AJ45">
            <v>48435.591753559434</v>
          </cell>
          <cell r="AK45">
            <v>35760.631394898141</v>
          </cell>
          <cell r="AL45">
            <v>25719.493491137036</v>
          </cell>
          <cell r="AM45">
            <v>11740.206024074156</v>
          </cell>
          <cell r="AN45">
            <v>-2275.4513578442784</v>
          </cell>
          <cell r="AO45">
            <v>-13733.966567476056</v>
          </cell>
          <cell r="AP45">
            <v>-14241.170275567352</v>
          </cell>
          <cell r="AQ45">
            <v>-28576.074595591017</v>
          </cell>
          <cell r="AR45">
            <v>-40377.126072136693</v>
          </cell>
          <cell r="AS45">
            <v>-14538.257095449895</v>
          </cell>
          <cell r="AT45">
            <v>-29197.016873740155</v>
          </cell>
          <cell r="AU45">
            <v>-41346.978102529261</v>
          </cell>
          <cell r="AV45">
            <v>-14853.091620634681</v>
          </cell>
          <cell r="AW45">
            <v>-29824.822905321089</v>
          </cell>
          <cell r="AX45">
            <v>-42489.217961385119</v>
          </cell>
          <cell r="AY45">
            <v>-16552.65001102793</v>
          </cell>
          <cell r="AZ45">
            <v>-33200.750709287327</v>
          </cell>
          <cell r="BA45">
            <v>-47529.048985993009</v>
          </cell>
          <cell r="BB45">
            <v>-16878.133491207518</v>
          </cell>
          <cell r="BC45">
            <v>-33850.312397711954</v>
          </cell>
          <cell r="BD45">
            <v>-48525.355469790105</v>
          </cell>
          <cell r="BE45">
            <v>-17177.78158735959</v>
          </cell>
          <cell r="BF45">
            <v>-34479.119300641665</v>
          </cell>
          <cell r="BG45">
            <v>-49507.933527765046</v>
          </cell>
          <cell r="BH45">
            <v>-17496.995392754259</v>
          </cell>
          <cell r="BI45">
            <v>-35115.493052449732</v>
          </cell>
          <cell r="BJ45">
            <v>-50662.507689597354</v>
          </cell>
          <cell r="BK45">
            <v>-18982.969709011108</v>
          </cell>
          <cell r="BL45">
            <v>-38061.8525417645</v>
          </cell>
          <cell r="BM45">
            <v>-55058.383540305615</v>
          </cell>
          <cell r="BN45">
            <v>-19313.645090016813</v>
          </cell>
          <cell r="BO45">
            <v>-38721.661402872269</v>
          </cell>
          <cell r="BP45">
            <v>-56069.34085355945</v>
          </cell>
          <cell r="BQ45">
            <v>-19615.973215947568</v>
          </cell>
          <cell r="BR45">
            <v>-39358.697573710611</v>
          </cell>
          <cell r="BS45">
            <v>-57065.234981062138</v>
          </cell>
          <cell r="BT45">
            <v>-19939.769346767716</v>
          </cell>
          <cell r="BU45">
            <v>-40004.036287876341</v>
          </cell>
          <cell r="BV45">
            <v>-60169.672309770984</v>
          </cell>
        </row>
        <row r="51">
          <cell r="H51">
            <v>0</v>
          </cell>
          <cell r="I51">
            <v>0</v>
          </cell>
          <cell r="J51">
            <v>0</v>
          </cell>
          <cell r="K51">
            <v>0</v>
          </cell>
          <cell r="L51">
            <v>0</v>
          </cell>
          <cell r="M51" t="str">
            <v>&lt;&lt;</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row>
        <row r="68">
          <cell r="H68">
            <v>0</v>
          </cell>
          <cell r="I68">
            <v>17400.20109124681</v>
          </cell>
          <cell r="J68">
            <v>18705.216173090321</v>
          </cell>
          <cell r="K68">
            <v>19909.767613292934</v>
          </cell>
          <cell r="L68">
            <v>21191.888013868298</v>
          </cell>
          <cell r="O68">
            <v>0</v>
          </cell>
          <cell r="P68">
            <v>0</v>
          </cell>
          <cell r="Q68">
            <v>0</v>
          </cell>
          <cell r="R68">
            <v>0</v>
          </cell>
          <cell r="S68">
            <v>0</v>
          </cell>
          <cell r="T68">
            <v>0</v>
          </cell>
          <cell r="U68">
            <v>0</v>
          </cell>
          <cell r="V68">
            <v>0</v>
          </cell>
          <cell r="W68">
            <v>0</v>
          </cell>
          <cell r="X68">
            <v>0</v>
          </cell>
          <cell r="Y68">
            <v>0</v>
          </cell>
          <cell r="Z68">
            <v>0</v>
          </cell>
          <cell r="AA68">
            <v>9711.7401439517052</v>
          </cell>
          <cell r="AB68">
            <v>11330.363501276992</v>
          </cell>
          <cell r="AC68">
            <v>12948.986858602277</v>
          </cell>
          <cell r="AD68">
            <v>12948.986858602277</v>
          </cell>
          <cell r="AE68">
            <v>12948.986858602277</v>
          </cell>
          <cell r="AF68">
            <v>14567.610215927563</v>
          </cell>
          <cell r="AG68">
            <v>14567.610215927563</v>
          </cell>
          <cell r="AH68">
            <v>14567.610215927563</v>
          </cell>
          <cell r="AI68">
            <v>16186.233573252846</v>
          </cell>
          <cell r="AJ68">
            <v>16186.233573252846</v>
          </cell>
          <cell r="AK68">
            <v>16186.233573252846</v>
          </cell>
          <cell r="AL68">
            <v>17400.20109124681</v>
          </cell>
          <cell r="AM68">
            <v>17400.20109124681</v>
          </cell>
          <cell r="AN68">
            <v>17400.20109124681</v>
          </cell>
          <cell r="AO68">
            <v>17400.20109124681</v>
          </cell>
          <cell r="AP68">
            <v>17400.20109124681</v>
          </cell>
          <cell r="AQ68">
            <v>17400.20109124681</v>
          </cell>
          <cell r="AR68">
            <v>17400.20109124681</v>
          </cell>
          <cell r="AS68">
            <v>17400.20109124681</v>
          </cell>
          <cell r="AT68">
            <v>17400.20109124681</v>
          </cell>
          <cell r="AU68">
            <v>17400.20109124681</v>
          </cell>
          <cell r="AV68">
            <v>17400.20109124681</v>
          </cell>
          <cell r="AW68">
            <v>17400.20109124681</v>
          </cell>
          <cell r="AX68">
            <v>18705.216173090321</v>
          </cell>
          <cell r="AY68">
            <v>18705.216173090321</v>
          </cell>
          <cell r="AZ68">
            <v>18705.216173090321</v>
          </cell>
          <cell r="BA68">
            <v>18705.216173090321</v>
          </cell>
          <cell r="BB68">
            <v>18705.216173090321</v>
          </cell>
          <cell r="BC68">
            <v>18705.216173090321</v>
          </cell>
          <cell r="BD68">
            <v>18705.216173090321</v>
          </cell>
          <cell r="BE68">
            <v>18705.216173090321</v>
          </cell>
          <cell r="BF68">
            <v>18705.216173090321</v>
          </cell>
          <cell r="BG68">
            <v>18705.216173090321</v>
          </cell>
          <cell r="BH68">
            <v>18705.216173090321</v>
          </cell>
          <cell r="BI68">
            <v>18705.216173090321</v>
          </cell>
          <cell r="BJ68">
            <v>19909.767613292934</v>
          </cell>
          <cell r="BK68">
            <v>19909.767613292934</v>
          </cell>
          <cell r="BL68">
            <v>19909.767613292934</v>
          </cell>
          <cell r="BM68">
            <v>19909.767613292934</v>
          </cell>
          <cell r="BN68">
            <v>19909.767613292934</v>
          </cell>
          <cell r="BO68">
            <v>19909.767613292934</v>
          </cell>
          <cell r="BP68">
            <v>19909.767613292934</v>
          </cell>
          <cell r="BQ68">
            <v>19909.767613292934</v>
          </cell>
          <cell r="BR68">
            <v>19909.767613292934</v>
          </cell>
          <cell r="BS68">
            <v>19909.767613292934</v>
          </cell>
          <cell r="BT68">
            <v>19909.767613292934</v>
          </cell>
          <cell r="BU68">
            <v>19909.767613292934</v>
          </cell>
          <cell r="BV68">
            <v>21191.888013868298</v>
          </cell>
        </row>
        <row r="69">
          <cell r="O69">
            <v>0</v>
          </cell>
          <cell r="P69">
            <v>0</v>
          </cell>
          <cell r="Q69">
            <v>0</v>
          </cell>
          <cell r="R69">
            <v>0</v>
          </cell>
          <cell r="S69">
            <v>0</v>
          </cell>
          <cell r="T69">
            <v>0</v>
          </cell>
          <cell r="U69">
            <v>0</v>
          </cell>
          <cell r="V69">
            <v>0</v>
          </cell>
          <cell r="W69">
            <v>0</v>
          </cell>
          <cell r="X69">
            <v>0</v>
          </cell>
          <cell r="Y69">
            <v>0</v>
          </cell>
          <cell r="Z69">
            <v>0</v>
          </cell>
          <cell r="AA69">
            <v>-9711.7401439517052</v>
          </cell>
          <cell r="AB69">
            <v>-1618.6233573252866</v>
          </cell>
          <cell r="AC69">
            <v>-1618.6233573252848</v>
          </cell>
          <cell r="AD69">
            <v>0</v>
          </cell>
          <cell r="AE69">
            <v>0</v>
          </cell>
          <cell r="AF69">
            <v>-1618.6233573252866</v>
          </cell>
          <cell r="AG69">
            <v>0</v>
          </cell>
          <cell r="AH69">
            <v>0</v>
          </cell>
          <cell r="AI69">
            <v>-1618.623357325283</v>
          </cell>
          <cell r="AJ69">
            <v>0</v>
          </cell>
          <cell r="AK69">
            <v>0</v>
          </cell>
          <cell r="AL69">
            <v>-1213.9675179939641</v>
          </cell>
          <cell r="AM69">
            <v>0</v>
          </cell>
          <cell r="AN69">
            <v>0</v>
          </cell>
          <cell r="AO69">
            <v>0</v>
          </cell>
          <cell r="AP69">
            <v>0</v>
          </cell>
          <cell r="AQ69">
            <v>0</v>
          </cell>
          <cell r="AR69">
            <v>0</v>
          </cell>
          <cell r="AS69">
            <v>0</v>
          </cell>
          <cell r="AT69">
            <v>0</v>
          </cell>
          <cell r="AU69">
            <v>0</v>
          </cell>
          <cell r="AV69">
            <v>0</v>
          </cell>
          <cell r="AW69">
            <v>0</v>
          </cell>
          <cell r="AX69">
            <v>-1305.0150818435104</v>
          </cell>
          <cell r="AY69">
            <v>0</v>
          </cell>
          <cell r="AZ69">
            <v>0</v>
          </cell>
          <cell r="BA69">
            <v>0</v>
          </cell>
          <cell r="BB69">
            <v>0</v>
          </cell>
          <cell r="BC69">
            <v>0</v>
          </cell>
          <cell r="BD69">
            <v>0</v>
          </cell>
          <cell r="BE69">
            <v>0</v>
          </cell>
          <cell r="BF69">
            <v>0</v>
          </cell>
          <cell r="BG69">
            <v>0</v>
          </cell>
          <cell r="BH69">
            <v>0</v>
          </cell>
          <cell r="BI69">
            <v>0</v>
          </cell>
          <cell r="BJ69">
            <v>-1204.5514402026129</v>
          </cell>
          <cell r="BK69">
            <v>0</v>
          </cell>
          <cell r="BL69">
            <v>0</v>
          </cell>
          <cell r="BM69">
            <v>0</v>
          </cell>
          <cell r="BN69">
            <v>0</v>
          </cell>
          <cell r="BO69">
            <v>0</v>
          </cell>
          <cell r="BP69">
            <v>0</v>
          </cell>
          <cell r="BQ69">
            <v>0</v>
          </cell>
          <cell r="BR69">
            <v>0</v>
          </cell>
          <cell r="BS69">
            <v>0</v>
          </cell>
          <cell r="BT69">
            <v>0</v>
          </cell>
          <cell r="BU69">
            <v>0</v>
          </cell>
          <cell r="BV69">
            <v>-1282.1204005753643</v>
          </cell>
        </row>
        <row r="70">
          <cell r="H70">
            <v>0</v>
          </cell>
          <cell r="I70">
            <v>280947.94520547951</v>
          </cell>
          <cell r="J70">
            <v>302019.04109589051</v>
          </cell>
          <cell r="K70">
            <v>324670.46917808219</v>
          </cell>
          <cell r="L70">
            <v>345578.12817655649</v>
          </cell>
          <cell r="O70">
            <v>0</v>
          </cell>
          <cell r="P70">
            <v>0</v>
          </cell>
          <cell r="Q70">
            <v>0</v>
          </cell>
          <cell r="R70">
            <v>0</v>
          </cell>
          <cell r="S70">
            <v>0</v>
          </cell>
          <cell r="T70">
            <v>0</v>
          </cell>
          <cell r="U70">
            <v>0</v>
          </cell>
          <cell r="V70">
            <v>0</v>
          </cell>
          <cell r="W70">
            <v>0</v>
          </cell>
          <cell r="X70">
            <v>0</v>
          </cell>
          <cell r="Y70">
            <v>0</v>
          </cell>
          <cell r="Z70">
            <v>0</v>
          </cell>
          <cell r="AA70">
            <v>0</v>
          </cell>
          <cell r="AB70">
            <v>168568.76712328766</v>
          </cell>
          <cell r="AC70">
            <v>196663.56164383562</v>
          </cell>
          <cell r="AD70">
            <v>224758.35616438364</v>
          </cell>
          <cell r="AE70">
            <v>224758.35616438364</v>
          </cell>
          <cell r="AF70">
            <v>224758.35616438364</v>
          </cell>
          <cell r="AG70">
            <v>252853.15068493155</v>
          </cell>
          <cell r="AH70">
            <v>252853.15068493155</v>
          </cell>
          <cell r="AI70">
            <v>252853.15068493155</v>
          </cell>
          <cell r="AJ70">
            <v>280947.94520547951</v>
          </cell>
          <cell r="AK70">
            <v>280947.94520547951</v>
          </cell>
          <cell r="AL70">
            <v>280947.94520547951</v>
          </cell>
          <cell r="AM70">
            <v>302019.04109589051</v>
          </cell>
          <cell r="AN70">
            <v>302019.04109589051</v>
          </cell>
          <cell r="AO70">
            <v>302019.04109589051</v>
          </cell>
          <cell r="AP70">
            <v>302019.04109589051</v>
          </cell>
          <cell r="AQ70">
            <v>302019.04109589051</v>
          </cell>
          <cell r="AR70">
            <v>302019.04109589051</v>
          </cell>
          <cell r="AS70">
            <v>302019.04109589051</v>
          </cell>
          <cell r="AT70">
            <v>302019.04109589051</v>
          </cell>
          <cell r="AU70">
            <v>302019.04109589051</v>
          </cell>
          <cell r="AV70">
            <v>302019.04109589051</v>
          </cell>
          <cell r="AW70">
            <v>302019.04109589051</v>
          </cell>
          <cell r="AX70">
            <v>302019.04109589051</v>
          </cell>
          <cell r="AY70">
            <v>324670.46917808219</v>
          </cell>
          <cell r="AZ70">
            <v>324670.46917808219</v>
          </cell>
          <cell r="BA70">
            <v>324670.46917808219</v>
          </cell>
          <cell r="BB70">
            <v>324670.46917808219</v>
          </cell>
          <cell r="BC70">
            <v>324670.46917808219</v>
          </cell>
          <cell r="BD70">
            <v>324670.46917808219</v>
          </cell>
          <cell r="BE70">
            <v>324670.46917808219</v>
          </cell>
          <cell r="BF70">
            <v>324670.46917808219</v>
          </cell>
          <cell r="BG70">
            <v>324670.46917808219</v>
          </cell>
          <cell r="BH70">
            <v>324670.46917808219</v>
          </cell>
          <cell r="BI70">
            <v>324670.46917808219</v>
          </cell>
          <cell r="BJ70">
            <v>324670.46917808219</v>
          </cell>
          <cell r="BK70">
            <v>345578.12817655649</v>
          </cell>
          <cell r="BL70">
            <v>345578.12817655649</v>
          </cell>
          <cell r="BM70">
            <v>345578.12817655649</v>
          </cell>
          <cell r="BN70">
            <v>345578.12817655649</v>
          </cell>
          <cell r="BO70">
            <v>345578.12817655649</v>
          </cell>
          <cell r="BP70">
            <v>345578.12817655649</v>
          </cell>
          <cell r="BQ70">
            <v>345578.12817655649</v>
          </cell>
          <cell r="BR70">
            <v>345578.12817655649</v>
          </cell>
          <cell r="BS70">
            <v>345578.12817655649</v>
          </cell>
          <cell r="BT70">
            <v>345578.12817655649</v>
          </cell>
          <cell r="BU70">
            <v>345578.12817655649</v>
          </cell>
          <cell r="BV70">
            <v>345578.12817655649</v>
          </cell>
        </row>
        <row r="71">
          <cell r="O71">
            <v>0</v>
          </cell>
          <cell r="P71">
            <v>0</v>
          </cell>
          <cell r="Q71">
            <v>0</v>
          </cell>
          <cell r="R71">
            <v>0</v>
          </cell>
          <cell r="S71">
            <v>0</v>
          </cell>
          <cell r="T71">
            <v>0</v>
          </cell>
          <cell r="U71">
            <v>0</v>
          </cell>
          <cell r="V71">
            <v>0</v>
          </cell>
          <cell r="W71">
            <v>0</v>
          </cell>
          <cell r="X71">
            <v>0</v>
          </cell>
          <cell r="Y71">
            <v>0</v>
          </cell>
          <cell r="Z71">
            <v>0</v>
          </cell>
          <cell r="AA71">
            <v>0</v>
          </cell>
          <cell r="AB71">
            <v>-168568.76712328766</v>
          </cell>
          <cell r="AC71">
            <v>-28094.794520547963</v>
          </cell>
          <cell r="AD71">
            <v>-28094.794520548021</v>
          </cell>
          <cell r="AE71">
            <v>0</v>
          </cell>
          <cell r="AF71">
            <v>0</v>
          </cell>
          <cell r="AG71">
            <v>-28094.794520547905</v>
          </cell>
          <cell r="AH71">
            <v>0</v>
          </cell>
          <cell r="AI71">
            <v>0</v>
          </cell>
          <cell r="AJ71">
            <v>-28094.794520547963</v>
          </cell>
          <cell r="AK71">
            <v>0</v>
          </cell>
          <cell r="AL71">
            <v>0</v>
          </cell>
          <cell r="AM71">
            <v>-21071.095890411001</v>
          </cell>
          <cell r="AN71">
            <v>0</v>
          </cell>
          <cell r="AO71">
            <v>0</v>
          </cell>
          <cell r="AP71">
            <v>0</v>
          </cell>
          <cell r="AQ71">
            <v>0</v>
          </cell>
          <cell r="AR71">
            <v>0</v>
          </cell>
          <cell r="AS71">
            <v>0</v>
          </cell>
          <cell r="AT71">
            <v>0</v>
          </cell>
          <cell r="AU71">
            <v>0</v>
          </cell>
          <cell r="AV71">
            <v>0</v>
          </cell>
          <cell r="AW71">
            <v>0</v>
          </cell>
          <cell r="AX71">
            <v>0</v>
          </cell>
          <cell r="AY71">
            <v>-22651.428082191676</v>
          </cell>
          <cell r="AZ71">
            <v>0</v>
          </cell>
          <cell r="BA71">
            <v>0</v>
          </cell>
          <cell r="BB71">
            <v>0</v>
          </cell>
          <cell r="BC71">
            <v>0</v>
          </cell>
          <cell r="BD71">
            <v>0</v>
          </cell>
          <cell r="BE71">
            <v>0</v>
          </cell>
          <cell r="BF71">
            <v>0</v>
          </cell>
          <cell r="BG71">
            <v>0</v>
          </cell>
          <cell r="BH71">
            <v>0</v>
          </cell>
          <cell r="BI71">
            <v>0</v>
          </cell>
          <cell r="BJ71">
            <v>0</v>
          </cell>
          <cell r="BK71">
            <v>-20907.658998474304</v>
          </cell>
          <cell r="BL71">
            <v>0</v>
          </cell>
          <cell r="BM71">
            <v>0</v>
          </cell>
          <cell r="BN71">
            <v>0</v>
          </cell>
          <cell r="BO71">
            <v>0</v>
          </cell>
          <cell r="BP71">
            <v>0</v>
          </cell>
          <cell r="BQ71">
            <v>0</v>
          </cell>
          <cell r="BR71">
            <v>0</v>
          </cell>
          <cell r="BS71">
            <v>0</v>
          </cell>
          <cell r="BT71">
            <v>0</v>
          </cell>
          <cell r="BU71">
            <v>0</v>
          </cell>
          <cell r="BV71">
            <v>0</v>
          </cell>
        </row>
        <row r="72">
          <cell r="H72">
            <v>0</v>
          </cell>
          <cell r="I72">
            <v>6366.5852054794523</v>
          </cell>
          <cell r="J72">
            <v>6844.0790958904108</v>
          </cell>
          <cell r="K72">
            <v>7357.3850280821935</v>
          </cell>
          <cell r="L72">
            <v>7831.1752612285545</v>
          </cell>
          <cell r="O72">
            <v>0</v>
          </cell>
          <cell r="P72">
            <v>0</v>
          </cell>
          <cell r="Q72">
            <v>0</v>
          </cell>
          <cell r="R72">
            <v>0</v>
          </cell>
          <cell r="S72">
            <v>0</v>
          </cell>
          <cell r="T72">
            <v>0</v>
          </cell>
          <cell r="U72">
            <v>0</v>
          </cell>
          <cell r="V72">
            <v>0</v>
          </cell>
          <cell r="W72">
            <v>0</v>
          </cell>
          <cell r="X72">
            <v>0</v>
          </cell>
          <cell r="Y72">
            <v>0</v>
          </cell>
          <cell r="Z72">
            <v>0</v>
          </cell>
          <cell r="AA72">
            <v>0</v>
          </cell>
          <cell r="AB72">
            <v>3819.9511232876716</v>
          </cell>
          <cell r="AC72">
            <v>4456.6096438356171</v>
          </cell>
          <cell r="AD72">
            <v>5093.2681643835613</v>
          </cell>
          <cell r="AE72">
            <v>5093.2681643835613</v>
          </cell>
          <cell r="AF72">
            <v>5093.2681643835613</v>
          </cell>
          <cell r="AG72">
            <v>5729.9266849315072</v>
          </cell>
          <cell r="AH72">
            <v>5729.9266849315072</v>
          </cell>
          <cell r="AI72">
            <v>5729.9266849315072</v>
          </cell>
          <cell r="AJ72">
            <v>6366.5852054794523</v>
          </cell>
          <cell r="AK72">
            <v>6366.5852054794523</v>
          </cell>
          <cell r="AL72">
            <v>6366.5852054794523</v>
          </cell>
          <cell r="AM72">
            <v>6844.0790958904108</v>
          </cell>
          <cell r="AN72">
            <v>6844.0790958904108</v>
          </cell>
          <cell r="AO72">
            <v>6844.0790958904108</v>
          </cell>
          <cell r="AP72">
            <v>6844.0790958904108</v>
          </cell>
          <cell r="AQ72">
            <v>6844.0790958904108</v>
          </cell>
          <cell r="AR72">
            <v>6844.0790958904108</v>
          </cell>
          <cell r="AS72">
            <v>6844.0790958904108</v>
          </cell>
          <cell r="AT72">
            <v>6844.0790958904108</v>
          </cell>
          <cell r="AU72">
            <v>6844.0790958904108</v>
          </cell>
          <cell r="AV72">
            <v>6844.0790958904108</v>
          </cell>
          <cell r="AW72">
            <v>6844.0790958904108</v>
          </cell>
          <cell r="AX72">
            <v>6844.0790958904108</v>
          </cell>
          <cell r="AY72">
            <v>7357.3850280821935</v>
          </cell>
          <cell r="AZ72">
            <v>7357.3850280821935</v>
          </cell>
          <cell r="BA72">
            <v>7357.3850280821935</v>
          </cell>
          <cell r="BB72">
            <v>7357.3850280821935</v>
          </cell>
          <cell r="BC72">
            <v>7357.3850280821935</v>
          </cell>
          <cell r="BD72">
            <v>7357.3850280821935</v>
          </cell>
          <cell r="BE72">
            <v>7357.3850280821935</v>
          </cell>
          <cell r="BF72">
            <v>7357.3850280821935</v>
          </cell>
          <cell r="BG72">
            <v>7357.3850280821935</v>
          </cell>
          <cell r="BH72">
            <v>7357.3850280821935</v>
          </cell>
          <cell r="BI72">
            <v>7357.3850280821935</v>
          </cell>
          <cell r="BJ72">
            <v>7357.3850280821935</v>
          </cell>
          <cell r="BK72">
            <v>7831.1752612285545</v>
          </cell>
          <cell r="BL72">
            <v>7831.1752612285545</v>
          </cell>
          <cell r="BM72">
            <v>7831.1752612285545</v>
          </cell>
          <cell r="BN72">
            <v>7831.1752612285545</v>
          </cell>
          <cell r="BO72">
            <v>7831.1752612285545</v>
          </cell>
          <cell r="BP72">
            <v>7831.1752612285545</v>
          </cell>
          <cell r="BQ72">
            <v>7831.1752612285545</v>
          </cell>
          <cell r="BR72">
            <v>7831.1752612285545</v>
          </cell>
          <cell r="BS72">
            <v>7831.1752612285545</v>
          </cell>
          <cell r="BT72">
            <v>7831.1752612285545</v>
          </cell>
          <cell r="BU72">
            <v>7831.1752612285545</v>
          </cell>
          <cell r="BV72">
            <v>7831.1752612285545</v>
          </cell>
        </row>
        <row r="73">
          <cell r="O73">
            <v>0</v>
          </cell>
          <cell r="P73">
            <v>0</v>
          </cell>
          <cell r="Q73">
            <v>0</v>
          </cell>
          <cell r="R73">
            <v>0</v>
          </cell>
          <cell r="S73">
            <v>0</v>
          </cell>
          <cell r="T73">
            <v>0</v>
          </cell>
          <cell r="U73">
            <v>0</v>
          </cell>
          <cell r="V73">
            <v>0</v>
          </cell>
          <cell r="W73">
            <v>0</v>
          </cell>
          <cell r="X73">
            <v>0</v>
          </cell>
          <cell r="Y73">
            <v>0</v>
          </cell>
          <cell r="Z73">
            <v>0</v>
          </cell>
          <cell r="AA73">
            <v>0</v>
          </cell>
          <cell r="AB73">
            <v>3819.9511232876716</v>
          </cell>
          <cell r="AC73">
            <v>636.6585205479455</v>
          </cell>
          <cell r="AD73">
            <v>636.65852054794414</v>
          </cell>
          <cell r="AE73">
            <v>0</v>
          </cell>
          <cell r="AF73">
            <v>0</v>
          </cell>
          <cell r="AG73">
            <v>636.65852054794595</v>
          </cell>
          <cell r="AH73">
            <v>0</v>
          </cell>
          <cell r="AI73">
            <v>0</v>
          </cell>
          <cell r="AJ73">
            <v>636.65852054794505</v>
          </cell>
          <cell r="AK73">
            <v>0</v>
          </cell>
          <cell r="AL73">
            <v>0</v>
          </cell>
          <cell r="AM73">
            <v>477.49389041095856</v>
          </cell>
          <cell r="AN73">
            <v>0</v>
          </cell>
          <cell r="AO73">
            <v>0</v>
          </cell>
          <cell r="AP73">
            <v>0</v>
          </cell>
          <cell r="AQ73">
            <v>0</v>
          </cell>
          <cell r="AR73">
            <v>0</v>
          </cell>
          <cell r="AS73">
            <v>0</v>
          </cell>
          <cell r="AT73">
            <v>0</v>
          </cell>
          <cell r="AU73">
            <v>0</v>
          </cell>
          <cell r="AV73">
            <v>0</v>
          </cell>
          <cell r="AW73">
            <v>0</v>
          </cell>
          <cell r="AX73">
            <v>0</v>
          </cell>
          <cell r="AY73">
            <v>513.30593219178263</v>
          </cell>
          <cell r="AZ73">
            <v>0</v>
          </cell>
          <cell r="BA73">
            <v>0</v>
          </cell>
          <cell r="BB73">
            <v>0</v>
          </cell>
          <cell r="BC73">
            <v>0</v>
          </cell>
          <cell r="BD73">
            <v>0</v>
          </cell>
          <cell r="BE73">
            <v>0</v>
          </cell>
          <cell r="BF73">
            <v>0</v>
          </cell>
          <cell r="BG73">
            <v>0</v>
          </cell>
          <cell r="BH73">
            <v>0</v>
          </cell>
          <cell r="BI73">
            <v>0</v>
          </cell>
          <cell r="BJ73">
            <v>0</v>
          </cell>
          <cell r="BK73">
            <v>473.79023314636106</v>
          </cell>
          <cell r="BL73">
            <v>0</v>
          </cell>
          <cell r="BM73">
            <v>0</v>
          </cell>
          <cell r="BN73">
            <v>0</v>
          </cell>
          <cell r="BO73">
            <v>0</v>
          </cell>
          <cell r="BP73">
            <v>0</v>
          </cell>
          <cell r="BQ73">
            <v>0</v>
          </cell>
          <cell r="BR73">
            <v>0</v>
          </cell>
          <cell r="BS73">
            <v>0</v>
          </cell>
          <cell r="BT73">
            <v>0</v>
          </cell>
          <cell r="BU73">
            <v>0</v>
          </cell>
          <cell r="BV73">
            <v>0</v>
          </cell>
        </row>
      </sheetData>
      <sheetData sheetId="20">
        <row r="12">
          <cell r="H12">
            <v>43942.500000000007</v>
          </cell>
          <cell r="I12">
            <v>52835.565119999999</v>
          </cell>
          <cell r="J12">
            <v>58412.993045197451</v>
          </cell>
          <cell r="K12">
            <v>64396.586400775304</v>
          </cell>
          <cell r="L12">
            <v>70657.608910177078</v>
          </cell>
          <cell r="M12" t="str">
            <v>&lt;&lt;</v>
          </cell>
          <cell r="O12">
            <v>0</v>
          </cell>
          <cell r="P12">
            <v>4231.5</v>
          </cell>
          <cell r="Q12">
            <v>4213.8999999999996</v>
          </cell>
          <cell r="R12">
            <v>4136.3</v>
          </cell>
          <cell r="S12">
            <v>4073.9</v>
          </cell>
          <cell r="T12">
            <v>4061.5</v>
          </cell>
          <cell r="U12">
            <v>3991.1</v>
          </cell>
          <cell r="V12">
            <v>3971.9</v>
          </cell>
          <cell r="W12">
            <v>3869.5</v>
          </cell>
          <cell r="X12">
            <v>3825.5</v>
          </cell>
          <cell r="Y12">
            <v>3825.5</v>
          </cell>
          <cell r="Z12">
            <v>3741.9</v>
          </cell>
          <cell r="AA12">
            <v>4691.2101599999996</v>
          </cell>
          <cell r="AB12">
            <v>4671.6980960000001</v>
          </cell>
          <cell r="AC12">
            <v>4585.6676319999997</v>
          </cell>
          <cell r="AD12">
            <v>4516.4884959999999</v>
          </cell>
          <cell r="AE12">
            <v>4502.74136</v>
          </cell>
          <cell r="AF12">
            <v>4424.6931039999999</v>
          </cell>
          <cell r="AG12">
            <v>4403.4072159999996</v>
          </cell>
          <cell r="AH12">
            <v>4289.8824800000002</v>
          </cell>
          <cell r="AI12">
            <v>4241.10232</v>
          </cell>
          <cell r="AJ12">
            <v>4241.10232</v>
          </cell>
          <cell r="AK12">
            <v>4148.420016</v>
          </cell>
          <cell r="AL12">
            <v>4119.1519200000002</v>
          </cell>
          <cell r="AM12">
            <v>5186.4236869099213</v>
          </cell>
          <cell r="AN12">
            <v>5164.8518904099528</v>
          </cell>
          <cell r="AO12">
            <v>5069.7398785691848</v>
          </cell>
          <cell r="AP12">
            <v>4993.2580546147528</v>
          </cell>
          <cell r="AQ12">
            <v>4978.0597434443207</v>
          </cell>
          <cell r="AR12">
            <v>4891.7725574444494</v>
          </cell>
          <cell r="AS12">
            <v>4868.2396885353937</v>
          </cell>
          <cell r="AT12">
            <v>4742.7310543537615</v>
          </cell>
          <cell r="AU12">
            <v>4688.8015631038415</v>
          </cell>
          <cell r="AV12">
            <v>4688.8015631038415</v>
          </cell>
          <cell r="AW12">
            <v>4586.3355297289927</v>
          </cell>
          <cell r="AX12">
            <v>4553.9778349790413</v>
          </cell>
          <cell r="AY12">
            <v>5717.7001837022253</v>
          </cell>
          <cell r="AZ12">
            <v>5693.9186586559872</v>
          </cell>
          <cell r="BA12">
            <v>5589.0637527702984</v>
          </cell>
          <cell r="BB12">
            <v>5504.7474366972701</v>
          </cell>
          <cell r="BC12">
            <v>5487.9922713237838</v>
          </cell>
          <cell r="BD12">
            <v>5392.8661711388286</v>
          </cell>
          <cell r="BE12">
            <v>5366.9226892702054</v>
          </cell>
          <cell r="BF12">
            <v>5228.5574526375431</v>
          </cell>
          <cell r="BG12">
            <v>5169.1036400219455</v>
          </cell>
          <cell r="BH12">
            <v>5169.1036400219464</v>
          </cell>
          <cell r="BI12">
            <v>5056.1413960523114</v>
          </cell>
          <cell r="BJ12">
            <v>5020.4691084829537</v>
          </cell>
          <cell r="BK12">
            <v>6273.6093017628582</v>
          </cell>
          <cell r="BL12">
            <v>6247.5155941624735</v>
          </cell>
          <cell r="BM12">
            <v>6132.4660651971426</v>
          </cell>
          <cell r="BN12">
            <v>6039.9520109775985</v>
          </cell>
          <cell r="BO12">
            <v>6021.5678078955098</v>
          </cell>
          <cell r="BP12">
            <v>5917.1929774939726</v>
          </cell>
          <cell r="BQ12">
            <v>5888.7271146571893</v>
          </cell>
          <cell r="BR12">
            <v>5736.9091795276809</v>
          </cell>
          <cell r="BS12">
            <v>5671.674910526719</v>
          </cell>
          <cell r="BT12">
            <v>5671.6749105267199</v>
          </cell>
          <cell r="BU12">
            <v>5547.7297994248929</v>
          </cell>
          <cell r="BV12">
            <v>5508.5892380243176</v>
          </cell>
        </row>
        <row r="13">
          <cell r="H13">
            <v>0</v>
          </cell>
          <cell r="I13">
            <v>4635.0021120000001</v>
          </cell>
          <cell r="J13">
            <v>6642.152249581055</v>
          </cell>
          <cell r="K13">
            <v>7322.5477574191418</v>
          </cell>
          <cell r="L13">
            <v>8034.4897856819762</v>
          </cell>
          <cell r="M13" t="str">
            <v>&lt;&lt;</v>
          </cell>
          <cell r="O13">
            <v>0</v>
          </cell>
          <cell r="P13">
            <v>0</v>
          </cell>
          <cell r="Q13">
            <v>0</v>
          </cell>
          <cell r="R13">
            <v>0</v>
          </cell>
          <cell r="S13">
            <v>0</v>
          </cell>
          <cell r="T13">
            <v>0</v>
          </cell>
          <cell r="U13">
            <v>0</v>
          </cell>
          <cell r="V13">
            <v>0</v>
          </cell>
          <cell r="W13">
            <v>0</v>
          </cell>
          <cell r="X13">
            <v>0</v>
          </cell>
          <cell r="Y13">
            <v>0</v>
          </cell>
          <cell r="Z13">
            <v>0</v>
          </cell>
          <cell r="AA13">
            <v>0</v>
          </cell>
          <cell r="AB13">
            <v>328.60089600000003</v>
          </cell>
          <cell r="AC13">
            <v>369.70926719999994</v>
          </cell>
          <cell r="AD13">
            <v>402.65804800000001</v>
          </cell>
          <cell r="AE13">
            <v>402.65804800000001</v>
          </cell>
          <cell r="AF13">
            <v>402.65804800000006</v>
          </cell>
          <cell r="AG13">
            <v>452.99030400000009</v>
          </cell>
          <cell r="AH13">
            <v>433.83300480000003</v>
          </cell>
          <cell r="AI13">
            <v>425.05257600000004</v>
          </cell>
          <cell r="AJ13">
            <v>472.28063999999989</v>
          </cell>
          <cell r="AK13">
            <v>472.28064000000006</v>
          </cell>
          <cell r="AL13">
            <v>472.28064000000006</v>
          </cell>
          <cell r="AM13">
            <v>605.48110630591998</v>
          </cell>
          <cell r="AN13">
            <v>605.48110630591998</v>
          </cell>
          <cell r="AO13">
            <v>583.90930980595203</v>
          </cell>
          <cell r="AP13">
            <v>556.45429607872006</v>
          </cell>
          <cell r="AQ13">
            <v>556.45429607871995</v>
          </cell>
          <cell r="AR13">
            <v>556.45429607871995</v>
          </cell>
          <cell r="AS13">
            <v>556.45429607872006</v>
          </cell>
          <cell r="AT13">
            <v>532.92142716966407</v>
          </cell>
          <cell r="AU13">
            <v>522.13552891968004</v>
          </cell>
          <cell r="AV13">
            <v>522.13552891967993</v>
          </cell>
          <cell r="AW13">
            <v>522.13552891967993</v>
          </cell>
          <cell r="AX13">
            <v>522.13552891968004</v>
          </cell>
          <cell r="AY13">
            <v>667.50416891147324</v>
          </cell>
          <cell r="AZ13">
            <v>667.50416891147324</v>
          </cell>
          <cell r="BA13">
            <v>643.72264386523455</v>
          </cell>
          <cell r="BB13">
            <v>613.45524835183983</v>
          </cell>
          <cell r="BC13">
            <v>613.45524835183983</v>
          </cell>
          <cell r="BD13">
            <v>613.45524835183971</v>
          </cell>
          <cell r="BE13">
            <v>613.45524835183983</v>
          </cell>
          <cell r="BF13">
            <v>587.51176648321575</v>
          </cell>
          <cell r="BG13">
            <v>575.62100396009635</v>
          </cell>
          <cell r="BH13">
            <v>575.62100396009646</v>
          </cell>
          <cell r="BI13">
            <v>575.62100396009635</v>
          </cell>
          <cell r="BJ13">
            <v>575.62100396009635</v>
          </cell>
          <cell r="BK13">
            <v>732.40292923806021</v>
          </cell>
          <cell r="BL13">
            <v>732.40292923806021</v>
          </cell>
          <cell r="BM13">
            <v>706.30922163767593</v>
          </cell>
          <cell r="BN13">
            <v>673.09904832809582</v>
          </cell>
          <cell r="BO13">
            <v>673.09904832809582</v>
          </cell>
          <cell r="BP13">
            <v>673.09904832809582</v>
          </cell>
          <cell r="BQ13">
            <v>673.09904832809582</v>
          </cell>
          <cell r="BR13">
            <v>644.63318549131293</v>
          </cell>
          <cell r="BS13">
            <v>631.58633169112068</v>
          </cell>
          <cell r="BT13">
            <v>631.5863316911209</v>
          </cell>
          <cell r="BU13">
            <v>631.58633169112068</v>
          </cell>
          <cell r="BV13">
            <v>631.58633169112079</v>
          </cell>
        </row>
        <row r="14">
          <cell r="O14">
            <v>0</v>
          </cell>
          <cell r="P14">
            <v>0</v>
          </cell>
          <cell r="Q14">
            <v>0</v>
          </cell>
          <cell r="R14">
            <v>0</v>
          </cell>
          <cell r="S14">
            <v>0</v>
          </cell>
          <cell r="T14">
            <v>0</v>
          </cell>
          <cell r="U14">
            <v>0</v>
          </cell>
          <cell r="V14">
            <v>0</v>
          </cell>
          <cell r="W14">
            <v>0</v>
          </cell>
          <cell r="X14">
            <v>0</v>
          </cell>
          <cell r="Y14">
            <v>0</v>
          </cell>
          <cell r="Z14">
            <v>0</v>
          </cell>
          <cell r="AA14">
            <v>0</v>
          </cell>
          <cell r="AB14">
            <v>14648.682048000004</v>
          </cell>
          <cell r="AC14">
            <v>17090.129056000002</v>
          </cell>
          <cell r="AD14">
            <v>19531.576064000004</v>
          </cell>
          <cell r="AE14">
            <v>19531.576064000004</v>
          </cell>
          <cell r="AF14">
            <v>19531.576064000004</v>
          </cell>
          <cell r="AG14">
            <v>21973.023072000007</v>
          </cell>
          <cell r="AH14">
            <v>21973.023072000007</v>
          </cell>
          <cell r="AI14">
            <v>21973.023072000007</v>
          </cell>
          <cell r="AJ14">
            <v>24414.470079999999</v>
          </cell>
          <cell r="AK14">
            <v>24380.767424000009</v>
          </cell>
          <cell r="AL14">
            <v>24370.124479999999</v>
          </cell>
          <cell r="AM14">
            <v>26991.710370584955</v>
          </cell>
          <cell r="AN14">
            <v>26991.710370584955</v>
          </cell>
          <cell r="AO14">
            <v>26991.710370584955</v>
          </cell>
          <cell r="AP14">
            <v>26991.710370584955</v>
          </cell>
          <cell r="AQ14">
            <v>26991.710370584959</v>
          </cell>
          <cell r="AR14">
            <v>26991.710370584955</v>
          </cell>
          <cell r="AS14">
            <v>26991.710370584951</v>
          </cell>
          <cell r="AT14">
            <v>26991.710370584951</v>
          </cell>
          <cell r="AU14">
            <v>26991.710370584955</v>
          </cell>
          <cell r="AV14">
            <v>26991.710370584955</v>
          </cell>
          <cell r="AW14">
            <v>26954.449994812279</v>
          </cell>
          <cell r="AX14">
            <v>26942.683560357749</v>
          </cell>
          <cell r="AY14">
            <v>29756.633214106201</v>
          </cell>
          <cell r="AZ14">
            <v>29756.633214106201</v>
          </cell>
          <cell r="BA14">
            <v>29756.633214106201</v>
          </cell>
          <cell r="BB14">
            <v>29756.633214106201</v>
          </cell>
          <cell r="BC14">
            <v>29756.633214106201</v>
          </cell>
          <cell r="BD14">
            <v>29756.633214106201</v>
          </cell>
          <cell r="BE14">
            <v>29756.633214106201</v>
          </cell>
          <cell r="BF14">
            <v>29756.633214106208</v>
          </cell>
          <cell r="BG14">
            <v>29756.633214106208</v>
          </cell>
          <cell r="BH14">
            <v>29756.633214106201</v>
          </cell>
          <cell r="BI14">
            <v>29715.556034480876</v>
          </cell>
          <cell r="BJ14">
            <v>29702.584293546573</v>
          </cell>
          <cell r="BK14">
            <v>32649.751634980894</v>
          </cell>
          <cell r="BL14">
            <v>32649.751634980894</v>
          </cell>
          <cell r="BM14">
            <v>32649.751634980894</v>
          </cell>
          <cell r="BN14">
            <v>32649.751634980898</v>
          </cell>
          <cell r="BO14">
            <v>32649.75163498089</v>
          </cell>
          <cell r="BP14">
            <v>32649.75163498089</v>
          </cell>
          <cell r="BQ14">
            <v>32649.751634980894</v>
          </cell>
          <cell r="BR14">
            <v>32649.751634980894</v>
          </cell>
          <cell r="BS14">
            <v>32649.751634980894</v>
          </cell>
          <cell r="BT14">
            <v>32649.751634980894</v>
          </cell>
          <cell r="BU14">
            <v>32604.680685489318</v>
          </cell>
          <cell r="BV14">
            <v>32590.447754070938</v>
          </cell>
        </row>
      </sheetData>
      <sheetData sheetId="21">
        <row r="11">
          <cell r="H11">
            <v>3264997.7600000002</v>
          </cell>
          <cell r="I11">
            <v>0</v>
          </cell>
          <cell r="J11">
            <v>0</v>
          </cell>
          <cell r="K11">
            <v>0</v>
          </cell>
          <cell r="L11">
            <v>0</v>
          </cell>
          <cell r="O11">
            <v>1154000</v>
          </cell>
          <cell r="P11">
            <v>2110997.7600000002</v>
          </cell>
          <cell r="Q11">
            <v>0</v>
          </cell>
          <cell r="R11">
            <v>0</v>
          </cell>
          <cell r="S11">
            <v>0</v>
          </cell>
          <cell r="T11">
            <v>300000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row>
        <row r="12">
          <cell r="H12">
            <v>0</v>
          </cell>
          <cell r="I12">
            <v>0</v>
          </cell>
          <cell r="J12">
            <v>563399.62666666671</v>
          </cell>
          <cell r="K12">
            <v>652999.55200000003</v>
          </cell>
          <cell r="L12">
            <v>652999.55200000003</v>
          </cell>
          <cell r="O12">
            <v>0</v>
          </cell>
          <cell r="P12">
            <v>0</v>
          </cell>
          <cell r="Q12">
            <v>0</v>
          </cell>
          <cell r="R12">
            <v>0</v>
          </cell>
          <cell r="S12">
            <v>0</v>
          </cell>
          <cell r="T12">
            <v>0</v>
          </cell>
          <cell r="U12">
            <v>50000</v>
          </cell>
          <cell r="V12">
            <v>50000</v>
          </cell>
          <cell r="W12">
            <v>50000</v>
          </cell>
          <cell r="X12">
            <v>50000</v>
          </cell>
          <cell r="Y12">
            <v>50000</v>
          </cell>
          <cell r="Z12">
            <v>50000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19233.333333333332</v>
          </cell>
          <cell r="AO12">
            <v>54416.629333333331</v>
          </cell>
          <cell r="AP12">
            <v>54416.629333333331</v>
          </cell>
          <cell r="AQ12">
            <v>54416.629333333331</v>
          </cell>
          <cell r="AR12">
            <v>54416.629333333331</v>
          </cell>
          <cell r="AS12">
            <v>54416.629333333331</v>
          </cell>
          <cell r="AT12">
            <v>54416.629333333331</v>
          </cell>
          <cell r="AU12">
            <v>54416.629333333331</v>
          </cell>
          <cell r="AV12">
            <v>54416.629333333331</v>
          </cell>
          <cell r="AW12">
            <v>54416.629333333331</v>
          </cell>
          <cell r="AX12">
            <v>54416.629333333331</v>
          </cell>
          <cell r="AY12">
            <v>54416.629333333331</v>
          </cell>
          <cell r="AZ12">
            <v>54416.629333333331</v>
          </cell>
          <cell r="BA12">
            <v>54416.629333333331</v>
          </cell>
          <cell r="BB12">
            <v>54416.629333333331</v>
          </cell>
          <cell r="BC12">
            <v>54416.629333333331</v>
          </cell>
          <cell r="BD12">
            <v>54416.629333333331</v>
          </cell>
          <cell r="BE12">
            <v>54416.629333333331</v>
          </cell>
          <cell r="BF12">
            <v>54416.629333333331</v>
          </cell>
          <cell r="BG12">
            <v>54416.629333333331</v>
          </cell>
          <cell r="BH12">
            <v>54416.629333333331</v>
          </cell>
          <cell r="BI12">
            <v>54416.629333333331</v>
          </cell>
          <cell r="BJ12">
            <v>54416.629333333331</v>
          </cell>
          <cell r="BK12">
            <v>54416.629333333331</v>
          </cell>
          <cell r="BL12">
            <v>54416.629333333331</v>
          </cell>
          <cell r="BM12">
            <v>54416.629333333331</v>
          </cell>
          <cell r="BN12">
            <v>54416.629333333331</v>
          </cell>
          <cell r="BO12">
            <v>54416.629333333331</v>
          </cell>
          <cell r="BP12">
            <v>54416.629333333331</v>
          </cell>
          <cell r="BQ12">
            <v>54416.629333333331</v>
          </cell>
          <cell r="BR12">
            <v>54416.629333333331</v>
          </cell>
          <cell r="BS12">
            <v>54416.629333333331</v>
          </cell>
          <cell r="BT12">
            <v>54416.629333333331</v>
          </cell>
          <cell r="BU12">
            <v>54416.629333333331</v>
          </cell>
          <cell r="BV12">
            <v>54416.629333333331</v>
          </cell>
        </row>
        <row r="15">
          <cell r="O15">
            <v>0</v>
          </cell>
          <cell r="P15">
            <v>0</v>
          </cell>
          <cell r="Q15">
            <v>0</v>
          </cell>
          <cell r="R15">
            <v>0</v>
          </cell>
          <cell r="S15">
            <v>0</v>
          </cell>
          <cell r="T15">
            <v>300000</v>
          </cell>
          <cell r="U15">
            <v>250000</v>
          </cell>
          <cell r="V15">
            <v>200000</v>
          </cell>
          <cell r="W15">
            <v>150000</v>
          </cell>
          <cell r="X15">
            <v>100000</v>
          </cell>
          <cell r="Y15">
            <v>50000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row>
        <row r="16">
          <cell r="O16">
            <v>1154000</v>
          </cell>
          <cell r="P16">
            <v>3264997.7600000002</v>
          </cell>
          <cell r="Q16">
            <v>3264997.7600000002</v>
          </cell>
          <cell r="R16">
            <v>3264997.7600000002</v>
          </cell>
          <cell r="S16">
            <v>3264997.7600000002</v>
          </cell>
          <cell r="T16">
            <v>3264997.7600000002</v>
          </cell>
          <cell r="U16">
            <v>3264997.7600000002</v>
          </cell>
          <cell r="V16">
            <v>3264997.7600000002</v>
          </cell>
          <cell r="W16">
            <v>3264997.7600000002</v>
          </cell>
          <cell r="X16">
            <v>3264997.7600000002</v>
          </cell>
          <cell r="Y16">
            <v>3264997.7600000002</v>
          </cell>
          <cell r="Z16">
            <v>3264997.7600000002</v>
          </cell>
          <cell r="AA16">
            <v>3264997.7600000002</v>
          </cell>
          <cell r="AB16">
            <v>3264997.7600000002</v>
          </cell>
          <cell r="AC16">
            <v>3264997.7600000002</v>
          </cell>
          <cell r="AD16">
            <v>3264997.7600000002</v>
          </cell>
          <cell r="AE16">
            <v>3264997.7600000002</v>
          </cell>
          <cell r="AF16">
            <v>3264997.7600000002</v>
          </cell>
          <cell r="AG16">
            <v>3264997.7600000002</v>
          </cell>
          <cell r="AH16">
            <v>3264997.7600000002</v>
          </cell>
          <cell r="AI16">
            <v>3264997.7600000002</v>
          </cell>
          <cell r="AJ16">
            <v>3264997.7600000002</v>
          </cell>
          <cell r="AK16">
            <v>3264997.7600000002</v>
          </cell>
          <cell r="AL16">
            <v>3264997.7600000002</v>
          </cell>
          <cell r="AM16">
            <v>3264997.7600000002</v>
          </cell>
          <cell r="AN16">
            <v>3245764.4266666668</v>
          </cell>
          <cell r="AO16">
            <v>3191347.7973333336</v>
          </cell>
          <cell r="AP16">
            <v>3136931.1680000005</v>
          </cell>
          <cell r="AQ16">
            <v>3082514.538666667</v>
          </cell>
          <cell r="AR16">
            <v>3028097.9093333334</v>
          </cell>
          <cell r="AS16">
            <v>2973681.2800000003</v>
          </cell>
          <cell r="AT16">
            <v>2919264.6506666667</v>
          </cell>
          <cell r="AU16">
            <v>2864848.0213333331</v>
          </cell>
          <cell r="AV16">
            <v>2810431.392</v>
          </cell>
          <cell r="AW16">
            <v>2756014.7626666664</v>
          </cell>
          <cell r="AX16">
            <v>2701598.1333333328</v>
          </cell>
          <cell r="AY16">
            <v>2647181.5039999993</v>
          </cell>
          <cell r="AZ16">
            <v>2592764.8746666657</v>
          </cell>
          <cell r="BA16">
            <v>2538348.2453333326</v>
          </cell>
          <cell r="BB16">
            <v>2483931.615999999</v>
          </cell>
          <cell r="BC16">
            <v>2429514.9866666654</v>
          </cell>
          <cell r="BD16">
            <v>2375098.3573333323</v>
          </cell>
          <cell r="BE16">
            <v>2320681.7279999987</v>
          </cell>
          <cell r="BF16">
            <v>2266265.0986666651</v>
          </cell>
          <cell r="BG16">
            <v>2211848.4693333316</v>
          </cell>
          <cell r="BH16">
            <v>2157431.839999998</v>
          </cell>
          <cell r="BI16">
            <v>2103015.2106666649</v>
          </cell>
          <cell r="BJ16">
            <v>2048598.5813333313</v>
          </cell>
          <cell r="BK16">
            <v>1994181.9519999977</v>
          </cell>
          <cell r="BL16">
            <v>1939765.3226666644</v>
          </cell>
          <cell r="BM16">
            <v>1885348.693333331</v>
          </cell>
          <cell r="BN16">
            <v>1830932.0639999975</v>
          </cell>
          <cell r="BO16">
            <v>1776515.4346666639</v>
          </cell>
          <cell r="BP16">
            <v>1722098.8053333305</v>
          </cell>
          <cell r="BQ16">
            <v>1667682.1759999972</v>
          </cell>
          <cell r="BR16">
            <v>1613265.5466666636</v>
          </cell>
          <cell r="BS16">
            <v>1558848.9173333303</v>
          </cell>
          <cell r="BT16">
            <v>1504432.2879999969</v>
          </cell>
          <cell r="BU16">
            <v>1450015.6586666638</v>
          </cell>
          <cell r="BV16">
            <v>1395599.0293333305</v>
          </cell>
        </row>
        <row r="18">
          <cell r="H18">
            <v>-287949.8133333333</v>
          </cell>
          <cell r="I18">
            <v>-326499.77600000001</v>
          </cell>
          <cell r="J18">
            <v>-299795.76533333334</v>
          </cell>
          <cell r="K18">
            <v>-234789.00426666651</v>
          </cell>
          <cell r="L18">
            <v>-169489.0490666664</v>
          </cell>
          <cell r="O18">
            <v>0</v>
          </cell>
          <cell r="P18">
            <v>-9616.6666666666661</v>
          </cell>
          <cell r="Q18">
            <v>-27208.314666666665</v>
          </cell>
          <cell r="R18">
            <v>-27208.314666666665</v>
          </cell>
          <cell r="S18">
            <v>-27208.314666666665</v>
          </cell>
          <cell r="T18">
            <v>-27208.314666666665</v>
          </cell>
          <cell r="U18">
            <v>-29291.647999999997</v>
          </cell>
          <cell r="V18">
            <v>-28874.981333333333</v>
          </cell>
          <cell r="W18">
            <v>-28458.314666666665</v>
          </cell>
          <cell r="X18">
            <v>-28041.647999999997</v>
          </cell>
          <cell r="Y18">
            <v>-27624.981333333333</v>
          </cell>
          <cell r="Z18">
            <v>-27208.314666666665</v>
          </cell>
          <cell r="AA18">
            <v>-27208.314666666665</v>
          </cell>
          <cell r="AB18">
            <v>-27208.314666666665</v>
          </cell>
          <cell r="AC18">
            <v>-27208.314666666665</v>
          </cell>
          <cell r="AD18">
            <v>-27208.314666666665</v>
          </cell>
          <cell r="AE18">
            <v>-27208.314666666665</v>
          </cell>
          <cell r="AF18">
            <v>-27208.314666666665</v>
          </cell>
          <cell r="AG18">
            <v>-27208.314666666665</v>
          </cell>
          <cell r="AH18">
            <v>-27208.314666666665</v>
          </cell>
          <cell r="AI18">
            <v>-27208.314666666665</v>
          </cell>
          <cell r="AJ18">
            <v>-27208.314666666665</v>
          </cell>
          <cell r="AK18">
            <v>-27208.314666666665</v>
          </cell>
          <cell r="AL18">
            <v>-27208.314666666665</v>
          </cell>
          <cell r="AM18">
            <v>-27208.314666666665</v>
          </cell>
          <cell r="AN18">
            <v>-27048.036888888892</v>
          </cell>
          <cell r="AO18">
            <v>-26594.56497777778</v>
          </cell>
          <cell r="AP18">
            <v>-26141.093066666668</v>
          </cell>
          <cell r="AQ18">
            <v>-25687.621155555556</v>
          </cell>
          <cell r="AR18">
            <v>-25234.149244444445</v>
          </cell>
          <cell r="AS18">
            <v>-24780.677333333333</v>
          </cell>
          <cell r="AT18">
            <v>-24327.205422222221</v>
          </cell>
          <cell r="AU18">
            <v>-23873.73351111111</v>
          </cell>
          <cell r="AV18">
            <v>-23420.261599999998</v>
          </cell>
          <cell r="AW18">
            <v>-22966.789688888886</v>
          </cell>
          <cell r="AX18">
            <v>-22513.317777777775</v>
          </cell>
          <cell r="AY18">
            <v>-22059.845866666663</v>
          </cell>
          <cell r="AZ18">
            <v>-21606.373955555548</v>
          </cell>
          <cell r="BA18">
            <v>-21152.902044444436</v>
          </cell>
          <cell r="BB18">
            <v>-20699.430133333324</v>
          </cell>
          <cell r="BC18">
            <v>-20245.958222222212</v>
          </cell>
          <cell r="BD18">
            <v>-19792.486311111101</v>
          </cell>
          <cell r="BE18">
            <v>-19339.014399999989</v>
          </cell>
          <cell r="BF18">
            <v>-18885.542488888877</v>
          </cell>
          <cell r="BG18">
            <v>-18432.070577777762</v>
          </cell>
          <cell r="BH18">
            <v>-17978.59866666665</v>
          </cell>
          <cell r="BI18">
            <v>-17525.126755555539</v>
          </cell>
          <cell r="BJ18">
            <v>-17071.654844444427</v>
          </cell>
          <cell r="BK18">
            <v>-16618.182933333315</v>
          </cell>
          <cell r="BL18">
            <v>-16164.711022222204</v>
          </cell>
          <cell r="BM18">
            <v>-15711.239111111092</v>
          </cell>
          <cell r="BN18">
            <v>-15257.767199999978</v>
          </cell>
          <cell r="BO18">
            <v>-14804.295288888867</v>
          </cell>
          <cell r="BP18">
            <v>-14350.823377777753</v>
          </cell>
          <cell r="BQ18">
            <v>-13897.351466666641</v>
          </cell>
          <cell r="BR18">
            <v>-13443.87955555553</v>
          </cell>
          <cell r="BS18">
            <v>-12990.407644444418</v>
          </cell>
          <cell r="BT18">
            <v>-12536.935733333308</v>
          </cell>
          <cell r="BU18">
            <v>-12083.463822222198</v>
          </cell>
          <cell r="BV18">
            <v>-11629.991911111087</v>
          </cell>
        </row>
      </sheetData>
      <sheetData sheetId="22">
        <row r="14">
          <cell r="O14">
            <v>0</v>
          </cell>
          <cell r="P14">
            <v>0</v>
          </cell>
          <cell r="Q14">
            <v>2688.3239171374767</v>
          </cell>
          <cell r="R14">
            <v>2845.103578154426</v>
          </cell>
          <cell r="S14">
            <v>2845.103578154426</v>
          </cell>
          <cell r="T14">
            <v>2845.103578154426</v>
          </cell>
          <cell r="U14">
            <v>2845.103578154426</v>
          </cell>
          <cell r="V14">
            <v>17799.183804143126</v>
          </cell>
          <cell r="W14">
            <v>17799.183804143126</v>
          </cell>
          <cell r="X14">
            <v>17799.183804143126</v>
          </cell>
          <cell r="Y14">
            <v>17799.183804143126</v>
          </cell>
          <cell r="Z14">
            <v>17799.183804143126</v>
          </cell>
          <cell r="AA14">
            <v>17799.183804143126</v>
          </cell>
          <cell r="AB14">
            <v>17799.183804143126</v>
          </cell>
          <cell r="AC14">
            <v>17799.183804143126</v>
          </cell>
          <cell r="AD14">
            <v>17799.183804143126</v>
          </cell>
          <cell r="AE14">
            <v>17799.183804143126</v>
          </cell>
          <cell r="AF14">
            <v>17799.183804143126</v>
          </cell>
          <cell r="AG14">
            <v>17799.183804143126</v>
          </cell>
          <cell r="AH14">
            <v>17799.183804143126</v>
          </cell>
          <cell r="AI14">
            <v>17799.183804143126</v>
          </cell>
          <cell r="AJ14">
            <v>17799.183804143126</v>
          </cell>
          <cell r="AK14">
            <v>17799.183804143126</v>
          </cell>
          <cell r="AL14">
            <v>17799.183804143126</v>
          </cell>
          <cell r="AM14">
            <v>17799.183804143126</v>
          </cell>
          <cell r="AN14">
            <v>17799.183804143126</v>
          </cell>
          <cell r="AO14">
            <v>17799.183804143126</v>
          </cell>
          <cell r="AP14">
            <v>17799.183804143126</v>
          </cell>
          <cell r="AQ14">
            <v>17799.183804143126</v>
          </cell>
          <cell r="AR14">
            <v>17799.183804143126</v>
          </cell>
          <cell r="AS14">
            <v>17799.183804143126</v>
          </cell>
          <cell r="AT14">
            <v>17799.183804143126</v>
          </cell>
          <cell r="AU14">
            <v>17799.183804143126</v>
          </cell>
          <cell r="AV14">
            <v>17799.183804143126</v>
          </cell>
          <cell r="AW14">
            <v>17799.183804143126</v>
          </cell>
          <cell r="AX14">
            <v>17799.183804143126</v>
          </cell>
          <cell r="AY14">
            <v>17799.183804143126</v>
          </cell>
          <cell r="AZ14">
            <v>17799.183804143126</v>
          </cell>
          <cell r="BA14">
            <v>17799.183804143126</v>
          </cell>
          <cell r="BB14">
            <v>17799.183804143126</v>
          </cell>
          <cell r="BC14">
            <v>17799.183804143126</v>
          </cell>
          <cell r="BD14">
            <v>17799.183804143126</v>
          </cell>
          <cell r="BE14">
            <v>17799.183804143126</v>
          </cell>
          <cell r="BF14">
            <v>17799.183804143126</v>
          </cell>
          <cell r="BG14">
            <v>17799.183804143126</v>
          </cell>
          <cell r="BH14">
            <v>17799.183804143126</v>
          </cell>
          <cell r="BI14">
            <v>17799.183804143126</v>
          </cell>
          <cell r="BJ14">
            <v>17799.183804143126</v>
          </cell>
          <cell r="BK14">
            <v>17799.183804143126</v>
          </cell>
          <cell r="BL14">
            <v>17799.183804143126</v>
          </cell>
          <cell r="BM14">
            <v>17799.183804143126</v>
          </cell>
          <cell r="BN14">
            <v>17799.183804143126</v>
          </cell>
          <cell r="BO14">
            <v>17799.183804143126</v>
          </cell>
          <cell r="BP14">
            <v>17799.183804143126</v>
          </cell>
          <cell r="BQ14">
            <v>17799.183804143126</v>
          </cell>
          <cell r="BR14">
            <v>17799.183804143126</v>
          </cell>
          <cell r="BS14">
            <v>17799.183804143126</v>
          </cell>
          <cell r="BT14">
            <v>17799.183804143126</v>
          </cell>
          <cell r="BU14">
            <v>17799.183804143126</v>
          </cell>
          <cell r="BV14">
            <v>17799.183804143126</v>
          </cell>
        </row>
        <row r="15">
          <cell r="H15">
            <v>2668628.3596986816</v>
          </cell>
          <cell r="I15">
            <v>2455038.1540489639</v>
          </cell>
          <cell r="J15">
            <v>2241447.9483992462</v>
          </cell>
          <cell r="K15">
            <v>2027857.7427495287</v>
          </cell>
          <cell r="L15">
            <v>1814267.5370998112</v>
          </cell>
          <cell r="O15">
            <v>967796.61016949161</v>
          </cell>
          <cell r="P15">
            <v>1789495.8644067799</v>
          </cell>
          <cell r="Q15">
            <v>1786807.5404896424</v>
          </cell>
          <cell r="R15">
            <v>2207625.0809792844</v>
          </cell>
          <cell r="S15">
            <v>2204779.9774011299</v>
          </cell>
          <cell r="T15">
            <v>2760469.3822975517</v>
          </cell>
          <cell r="U15">
            <v>2757624.2787193973</v>
          </cell>
          <cell r="V15">
            <v>2739825.094915254</v>
          </cell>
          <cell r="W15">
            <v>2722025.9111111108</v>
          </cell>
          <cell r="X15">
            <v>2704226.7273069676</v>
          </cell>
          <cell r="Y15">
            <v>2686427.5435028244</v>
          </cell>
          <cell r="Z15">
            <v>2668628.3596986812</v>
          </cell>
          <cell r="AA15">
            <v>2650829.1758945379</v>
          </cell>
          <cell r="AB15">
            <v>2633029.9920903947</v>
          </cell>
          <cell r="AC15">
            <v>2615230.8082862515</v>
          </cell>
          <cell r="AD15">
            <v>2597431.6244821083</v>
          </cell>
          <cell r="AE15">
            <v>2579632.4406779651</v>
          </cell>
          <cell r="AF15">
            <v>2561833.2568738218</v>
          </cell>
          <cell r="AG15">
            <v>2544034.0730696786</v>
          </cell>
          <cell r="AH15">
            <v>2526234.8892655354</v>
          </cell>
          <cell r="AI15">
            <v>2508435.7054613922</v>
          </cell>
          <cell r="AJ15">
            <v>2490636.521657249</v>
          </cell>
          <cell r="AK15">
            <v>2472837.3378531057</v>
          </cell>
          <cell r="AL15">
            <v>2455038.1540489625</v>
          </cell>
          <cell r="AM15">
            <v>2437238.9702448193</v>
          </cell>
          <cell r="AN15">
            <v>2419439.7864406761</v>
          </cell>
          <cell r="AO15">
            <v>2401640.6026365329</v>
          </cell>
          <cell r="AP15">
            <v>2383841.4188323896</v>
          </cell>
          <cell r="AQ15">
            <v>2366042.2350282464</v>
          </cell>
          <cell r="AR15">
            <v>2348243.0512241032</v>
          </cell>
          <cell r="AS15">
            <v>2330443.86741996</v>
          </cell>
          <cell r="AT15">
            <v>2312644.6836158168</v>
          </cell>
          <cell r="AU15">
            <v>2294845.4998116735</v>
          </cell>
          <cell r="AV15">
            <v>2277046.3160075303</v>
          </cell>
          <cell r="AW15">
            <v>2259247.1322033871</v>
          </cell>
          <cell r="AX15">
            <v>2241447.9483992439</v>
          </cell>
          <cell r="AY15">
            <v>2223648.7645951007</v>
          </cell>
          <cell r="AZ15">
            <v>2205849.5807909574</v>
          </cell>
          <cell r="BA15">
            <v>2188050.3969868142</v>
          </cell>
          <cell r="BB15">
            <v>2170251.213182671</v>
          </cell>
          <cell r="BC15">
            <v>2152452.0293785278</v>
          </cell>
          <cell r="BD15">
            <v>2134652.8455743846</v>
          </cell>
          <cell r="BE15">
            <v>2116853.6617702413</v>
          </cell>
          <cell r="BF15">
            <v>2099054.4779660981</v>
          </cell>
          <cell r="BG15">
            <v>2081255.2941619549</v>
          </cell>
          <cell r="BH15">
            <v>2063456.1103578117</v>
          </cell>
          <cell r="BI15">
            <v>2045656.9265536685</v>
          </cell>
          <cell r="BJ15">
            <v>2027857.7427495252</v>
          </cell>
          <cell r="BK15">
            <v>2010058.558945382</v>
          </cell>
          <cell r="BL15">
            <v>1992259.3751412388</v>
          </cell>
          <cell r="BM15">
            <v>1974460.1913370956</v>
          </cell>
          <cell r="BN15">
            <v>1956661.0075329524</v>
          </cell>
          <cell r="BO15">
            <v>1938861.8237288091</v>
          </cell>
          <cell r="BP15">
            <v>1921062.6399246659</v>
          </cell>
          <cell r="BQ15">
            <v>1903263.4561205227</v>
          </cell>
          <cell r="BR15">
            <v>1885464.2723163795</v>
          </cell>
          <cell r="BS15">
            <v>1867665.0885122363</v>
          </cell>
          <cell r="BT15">
            <v>1849865.904708093</v>
          </cell>
          <cell r="BU15">
            <v>1832066.7209039498</v>
          </cell>
          <cell r="BV15">
            <v>1814267.5370998066</v>
          </cell>
        </row>
        <row r="24">
          <cell r="B24" t="str">
            <v>Оборудование, транспортные средства (без НДС)</v>
          </cell>
          <cell r="F24" t="str">
            <v>тыс. руб.</v>
          </cell>
          <cell r="H24">
            <v>1794489.6271186443</v>
          </cell>
          <cell r="I24">
            <v>0</v>
          </cell>
          <cell r="J24">
            <v>0</v>
          </cell>
          <cell r="K24">
            <v>0</v>
          </cell>
          <cell r="L24">
            <v>0</v>
          </cell>
          <cell r="O24">
            <v>0</v>
          </cell>
          <cell r="P24">
            <v>812292.47457627126</v>
          </cell>
          <cell r="Q24">
            <v>0</v>
          </cell>
          <cell r="R24">
            <v>423662.64406779665</v>
          </cell>
          <cell r="S24">
            <v>0</v>
          </cell>
          <cell r="T24">
            <v>558534.50847457629</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t="str">
            <v>Закупка_бизнес</v>
          </cell>
        </row>
        <row r="33">
          <cell r="B33" t="str">
            <v>Амортизация</v>
          </cell>
          <cell r="F33" t="str">
            <v>тыс. руб.</v>
          </cell>
          <cell r="H33">
            <v>74770.401129943508</v>
          </cell>
          <cell r="I33">
            <v>179448.96271186441</v>
          </cell>
          <cell r="J33">
            <v>179448.96271186441</v>
          </cell>
          <cell r="K33">
            <v>179448.96271186441</v>
          </cell>
          <cell r="L33">
            <v>179448.96271186441</v>
          </cell>
          <cell r="M33" t="str">
            <v>&lt;&lt;</v>
          </cell>
          <cell r="O33">
            <v>0</v>
          </cell>
          <cell r="P33">
            <v>0</v>
          </cell>
          <cell r="Q33">
            <v>0</v>
          </cell>
          <cell r="R33">
            <v>0</v>
          </cell>
          <cell r="S33">
            <v>0</v>
          </cell>
          <cell r="T33">
            <v>0</v>
          </cell>
          <cell r="U33">
            <v>0</v>
          </cell>
          <cell r="V33">
            <v>14954.0802259887</v>
          </cell>
          <cell r="W33">
            <v>14954.0802259887</v>
          </cell>
          <cell r="X33">
            <v>14954.0802259887</v>
          </cell>
          <cell r="Y33">
            <v>14954.0802259887</v>
          </cell>
          <cell r="Z33">
            <v>14954.0802259887</v>
          </cell>
          <cell r="AA33">
            <v>14954.0802259887</v>
          </cell>
          <cell r="AB33">
            <v>14954.0802259887</v>
          </cell>
          <cell r="AC33">
            <v>14954.0802259887</v>
          </cell>
          <cell r="AD33">
            <v>14954.0802259887</v>
          </cell>
          <cell r="AE33">
            <v>14954.0802259887</v>
          </cell>
          <cell r="AF33">
            <v>14954.0802259887</v>
          </cell>
          <cell r="AG33">
            <v>14954.0802259887</v>
          </cell>
          <cell r="AH33">
            <v>14954.0802259887</v>
          </cell>
          <cell r="AI33">
            <v>14954.0802259887</v>
          </cell>
          <cell r="AJ33">
            <v>14954.0802259887</v>
          </cell>
          <cell r="AK33">
            <v>14954.0802259887</v>
          </cell>
          <cell r="AL33">
            <v>14954.0802259887</v>
          </cell>
          <cell r="AM33">
            <v>14954.0802259887</v>
          </cell>
          <cell r="AN33">
            <v>14954.0802259887</v>
          </cell>
          <cell r="AO33">
            <v>14954.0802259887</v>
          </cell>
          <cell r="AP33">
            <v>14954.0802259887</v>
          </cell>
          <cell r="AQ33">
            <v>14954.0802259887</v>
          </cell>
          <cell r="AR33">
            <v>14954.0802259887</v>
          </cell>
          <cell r="AS33">
            <v>14954.0802259887</v>
          </cell>
          <cell r="AT33">
            <v>14954.0802259887</v>
          </cell>
          <cell r="AU33">
            <v>14954.0802259887</v>
          </cell>
          <cell r="AV33">
            <v>14954.0802259887</v>
          </cell>
          <cell r="AW33">
            <v>14954.0802259887</v>
          </cell>
          <cell r="AX33">
            <v>14954.0802259887</v>
          </cell>
          <cell r="AY33">
            <v>14954.0802259887</v>
          </cell>
          <cell r="AZ33">
            <v>14954.0802259887</v>
          </cell>
          <cell r="BA33">
            <v>14954.0802259887</v>
          </cell>
          <cell r="BB33">
            <v>14954.0802259887</v>
          </cell>
          <cell r="BC33">
            <v>14954.0802259887</v>
          </cell>
          <cell r="BD33">
            <v>14954.0802259887</v>
          </cell>
          <cell r="BE33">
            <v>14954.0802259887</v>
          </cell>
          <cell r="BF33">
            <v>14954.0802259887</v>
          </cell>
          <cell r="BG33">
            <v>14954.0802259887</v>
          </cell>
          <cell r="BH33">
            <v>14954.0802259887</v>
          </cell>
          <cell r="BI33">
            <v>14954.0802259887</v>
          </cell>
          <cell r="BJ33">
            <v>14954.0802259887</v>
          </cell>
          <cell r="BK33">
            <v>14954.0802259887</v>
          </cell>
          <cell r="BL33">
            <v>14954.0802259887</v>
          </cell>
          <cell r="BM33">
            <v>14954.0802259887</v>
          </cell>
          <cell r="BN33">
            <v>14954.0802259887</v>
          </cell>
          <cell r="BO33">
            <v>14954.0802259887</v>
          </cell>
          <cell r="BP33">
            <v>14954.0802259887</v>
          </cell>
          <cell r="BQ33">
            <v>14954.0802259887</v>
          </cell>
          <cell r="BR33">
            <v>14954.0802259887</v>
          </cell>
          <cell r="BS33">
            <v>14954.0802259887</v>
          </cell>
          <cell r="BT33">
            <v>14954.0802259887</v>
          </cell>
          <cell r="BU33">
            <v>14954.0802259887</v>
          </cell>
          <cell r="BV33">
            <v>14954.0802259887</v>
          </cell>
          <cell r="BW33" t="str">
            <v>Аморт_бизнес</v>
          </cell>
        </row>
        <row r="99">
          <cell r="O99">
            <v>967796.61016949161</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row>
        <row r="107">
          <cell r="O107">
            <v>0</v>
          </cell>
          <cell r="P107">
            <v>0</v>
          </cell>
          <cell r="Q107">
            <v>2688.3239171374767</v>
          </cell>
          <cell r="R107">
            <v>2688.3239171374767</v>
          </cell>
          <cell r="S107">
            <v>2688.3239171374767</v>
          </cell>
          <cell r="T107">
            <v>2688.3239171374767</v>
          </cell>
          <cell r="U107">
            <v>2688.3239171374767</v>
          </cell>
          <cell r="V107">
            <v>2688.3239171374767</v>
          </cell>
          <cell r="W107">
            <v>2688.3239171374767</v>
          </cell>
          <cell r="X107">
            <v>2688.3239171374767</v>
          </cell>
          <cell r="Y107">
            <v>2688.3239171374767</v>
          </cell>
          <cell r="Z107">
            <v>2688.3239171374767</v>
          </cell>
          <cell r="AA107">
            <v>2688.3239171374767</v>
          </cell>
          <cell r="AB107">
            <v>2688.3239171374767</v>
          </cell>
          <cell r="AC107">
            <v>2688.3239171374767</v>
          </cell>
          <cell r="AD107">
            <v>2688.3239171374767</v>
          </cell>
          <cell r="AE107">
            <v>2688.3239171374767</v>
          </cell>
          <cell r="AF107">
            <v>2688.3239171374767</v>
          </cell>
          <cell r="AG107">
            <v>2688.3239171374767</v>
          </cell>
          <cell r="AH107">
            <v>2688.3239171374767</v>
          </cell>
          <cell r="AI107">
            <v>2688.3239171374767</v>
          </cell>
          <cell r="AJ107">
            <v>2688.3239171374767</v>
          </cell>
          <cell r="AK107">
            <v>2688.3239171374767</v>
          </cell>
          <cell r="AL107">
            <v>2688.3239171374767</v>
          </cell>
          <cell r="AM107">
            <v>2688.3239171374767</v>
          </cell>
          <cell r="AN107">
            <v>2688.3239171374767</v>
          </cell>
          <cell r="AO107">
            <v>2688.3239171374767</v>
          </cell>
          <cell r="AP107">
            <v>2688.3239171374767</v>
          </cell>
          <cell r="AQ107">
            <v>2688.3239171374767</v>
          </cell>
          <cell r="AR107">
            <v>2688.3239171374767</v>
          </cell>
          <cell r="AS107">
            <v>2688.3239171374767</v>
          </cell>
          <cell r="AT107">
            <v>2688.3239171374767</v>
          </cell>
          <cell r="AU107">
            <v>2688.3239171374767</v>
          </cell>
          <cell r="AV107">
            <v>2688.3239171374767</v>
          </cell>
          <cell r="AW107">
            <v>2688.3239171374767</v>
          </cell>
          <cell r="AX107">
            <v>2688.3239171374767</v>
          </cell>
          <cell r="AY107">
            <v>2688.3239171374767</v>
          </cell>
          <cell r="AZ107">
            <v>2688.3239171374767</v>
          </cell>
          <cell r="BA107">
            <v>2688.3239171374767</v>
          </cell>
          <cell r="BB107">
            <v>2688.3239171374767</v>
          </cell>
          <cell r="BC107">
            <v>2688.3239171374767</v>
          </cell>
          <cell r="BD107">
            <v>2688.3239171374767</v>
          </cell>
          <cell r="BE107">
            <v>2688.3239171374767</v>
          </cell>
          <cell r="BF107">
            <v>2688.3239171374767</v>
          </cell>
          <cell r="BG107">
            <v>2688.3239171374767</v>
          </cell>
          <cell r="BH107">
            <v>2688.3239171374767</v>
          </cell>
          <cell r="BI107">
            <v>2688.3239171374767</v>
          </cell>
          <cell r="BJ107">
            <v>2688.3239171374767</v>
          </cell>
          <cell r="BK107">
            <v>2688.3239171374767</v>
          </cell>
          <cell r="BL107">
            <v>2688.3239171374767</v>
          </cell>
          <cell r="BM107">
            <v>2688.3239171374767</v>
          </cell>
          <cell r="BN107">
            <v>2688.3239171374767</v>
          </cell>
          <cell r="BO107">
            <v>2688.3239171374767</v>
          </cell>
          <cell r="BP107">
            <v>2688.3239171374767</v>
          </cell>
          <cell r="BQ107">
            <v>2688.3239171374767</v>
          </cell>
          <cell r="BR107">
            <v>2688.3239171374767</v>
          </cell>
          <cell r="BS107">
            <v>2688.3239171374767</v>
          </cell>
          <cell r="BT107">
            <v>2688.3239171374767</v>
          </cell>
          <cell r="BU107">
            <v>2688.3239171374767</v>
          </cell>
          <cell r="BV107">
            <v>2688.3239171374767</v>
          </cell>
        </row>
        <row r="174">
          <cell r="B174" t="str">
            <v>Офис (без НДС)</v>
          </cell>
          <cell r="F174" t="str">
            <v>тыс. руб.</v>
          </cell>
          <cell r="H174">
            <v>9406.7796610169498</v>
          </cell>
          <cell r="I174">
            <v>0</v>
          </cell>
          <cell r="J174">
            <v>0</v>
          </cell>
          <cell r="K174">
            <v>0</v>
          </cell>
          <cell r="L174">
            <v>0</v>
          </cell>
          <cell r="M174" t="str">
            <v>&lt;&lt;</v>
          </cell>
          <cell r="O174">
            <v>0</v>
          </cell>
          <cell r="P174">
            <v>9406.7796610169498</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t="str">
            <v>Закупка_упр</v>
          </cell>
        </row>
        <row r="184">
          <cell r="B184" t="str">
            <v>Амортизация</v>
          </cell>
          <cell r="F184" t="str">
            <v>тыс. руб.</v>
          </cell>
          <cell r="H184">
            <v>1411.0169491525426</v>
          </cell>
          <cell r="I184">
            <v>1881.35593220339</v>
          </cell>
          <cell r="J184">
            <v>1881.35593220339</v>
          </cell>
          <cell r="K184">
            <v>1881.35593220339</v>
          </cell>
          <cell r="L184">
            <v>1881.35593220339</v>
          </cell>
          <cell r="M184" t="str">
            <v>&lt;&lt;</v>
          </cell>
          <cell r="O184">
            <v>0</v>
          </cell>
          <cell r="P184">
            <v>0</v>
          </cell>
          <cell r="Q184">
            <v>0</v>
          </cell>
          <cell r="R184">
            <v>156.77966101694918</v>
          </cell>
          <cell r="S184">
            <v>156.77966101694918</v>
          </cell>
          <cell r="T184">
            <v>156.77966101694918</v>
          </cell>
          <cell r="U184">
            <v>156.77966101694918</v>
          </cell>
          <cell r="V184">
            <v>156.77966101694918</v>
          </cell>
          <cell r="W184">
            <v>156.77966101694918</v>
          </cell>
          <cell r="X184">
            <v>156.77966101694918</v>
          </cell>
          <cell r="Y184">
            <v>156.77966101694918</v>
          </cell>
          <cell r="Z184">
            <v>156.77966101694918</v>
          </cell>
          <cell r="AA184">
            <v>156.77966101694918</v>
          </cell>
          <cell r="AB184">
            <v>156.77966101694918</v>
          </cell>
          <cell r="AC184">
            <v>156.77966101694918</v>
          </cell>
          <cell r="AD184">
            <v>156.77966101694918</v>
          </cell>
          <cell r="AE184">
            <v>156.77966101694918</v>
          </cell>
          <cell r="AF184">
            <v>156.77966101694918</v>
          </cell>
          <cell r="AG184">
            <v>156.77966101694918</v>
          </cell>
          <cell r="AH184">
            <v>156.77966101694918</v>
          </cell>
          <cell r="AI184">
            <v>156.77966101694918</v>
          </cell>
          <cell r="AJ184">
            <v>156.77966101694918</v>
          </cell>
          <cell r="AK184">
            <v>156.77966101694918</v>
          </cell>
          <cell r="AL184">
            <v>156.77966101694918</v>
          </cell>
          <cell r="AM184">
            <v>156.77966101694918</v>
          </cell>
          <cell r="AN184">
            <v>156.77966101694918</v>
          </cell>
          <cell r="AO184">
            <v>156.77966101694918</v>
          </cell>
          <cell r="AP184">
            <v>156.77966101694918</v>
          </cell>
          <cell r="AQ184">
            <v>156.77966101694918</v>
          </cell>
          <cell r="AR184">
            <v>156.77966101694918</v>
          </cell>
          <cell r="AS184">
            <v>156.77966101694918</v>
          </cell>
          <cell r="AT184">
            <v>156.77966101694918</v>
          </cell>
          <cell r="AU184">
            <v>156.77966101694918</v>
          </cell>
          <cell r="AV184">
            <v>156.77966101694918</v>
          </cell>
          <cell r="AW184">
            <v>156.77966101694918</v>
          </cell>
          <cell r="AX184">
            <v>156.77966101694918</v>
          </cell>
          <cell r="AY184">
            <v>156.77966101694918</v>
          </cell>
          <cell r="AZ184">
            <v>156.77966101694918</v>
          </cell>
          <cell r="BA184">
            <v>156.77966101694918</v>
          </cell>
          <cell r="BB184">
            <v>156.77966101694918</v>
          </cell>
          <cell r="BC184">
            <v>156.77966101694918</v>
          </cell>
          <cell r="BD184">
            <v>156.77966101694918</v>
          </cell>
          <cell r="BE184">
            <v>156.77966101694918</v>
          </cell>
          <cell r="BF184">
            <v>156.77966101694918</v>
          </cell>
          <cell r="BG184">
            <v>156.77966101694918</v>
          </cell>
          <cell r="BH184">
            <v>156.77966101694918</v>
          </cell>
          <cell r="BI184">
            <v>156.77966101694918</v>
          </cell>
          <cell r="BJ184">
            <v>156.77966101694918</v>
          </cell>
          <cell r="BK184">
            <v>156.77966101694918</v>
          </cell>
          <cell r="BL184">
            <v>156.77966101694918</v>
          </cell>
          <cell r="BM184">
            <v>156.77966101694918</v>
          </cell>
          <cell r="BN184">
            <v>156.77966101694918</v>
          </cell>
          <cell r="BO184">
            <v>156.77966101694918</v>
          </cell>
          <cell r="BP184">
            <v>156.77966101694918</v>
          </cell>
          <cell r="BQ184">
            <v>156.77966101694918</v>
          </cell>
          <cell r="BR184">
            <v>156.77966101694918</v>
          </cell>
          <cell r="BS184">
            <v>156.77966101694918</v>
          </cell>
          <cell r="BT184">
            <v>156.77966101694918</v>
          </cell>
          <cell r="BU184">
            <v>156.77966101694918</v>
          </cell>
          <cell r="BV184">
            <v>156.77966101694918</v>
          </cell>
          <cell r="BW184" t="str">
            <v>Аморт_упр</v>
          </cell>
        </row>
      </sheetData>
      <sheetData sheetId="23">
        <row r="10">
          <cell r="H10">
            <v>21137.711864406781</v>
          </cell>
          <cell r="I10">
            <v>24904.067796610165</v>
          </cell>
          <cell r="J10">
            <v>26771.872881355943</v>
          </cell>
          <cell r="K10">
            <v>28779.763347457632</v>
          </cell>
          <cell r="L10">
            <v>30633.080896320967</v>
          </cell>
          <cell r="M10" t="str">
            <v>&gt;&gt;</v>
          </cell>
          <cell r="O10">
            <v>0</v>
          </cell>
          <cell r="P10">
            <v>1921.6101694915253</v>
          </cell>
          <cell r="Q10">
            <v>1921.6101694915253</v>
          </cell>
          <cell r="R10">
            <v>1921.6101694915253</v>
          </cell>
          <cell r="S10">
            <v>1921.6101694915253</v>
          </cell>
          <cell r="T10">
            <v>1921.6101694915253</v>
          </cell>
          <cell r="U10">
            <v>1921.6101694915253</v>
          </cell>
          <cell r="V10">
            <v>1921.6101694915253</v>
          </cell>
          <cell r="W10">
            <v>1921.6101694915253</v>
          </cell>
          <cell r="X10">
            <v>1921.6101694915253</v>
          </cell>
          <cell r="Y10">
            <v>1921.6101694915253</v>
          </cell>
          <cell r="Z10">
            <v>1921.6101694915253</v>
          </cell>
          <cell r="AA10">
            <v>2075.3389830508477</v>
          </cell>
          <cell r="AB10">
            <v>2075.3389830508477</v>
          </cell>
          <cell r="AC10">
            <v>2075.3389830508477</v>
          </cell>
          <cell r="AD10">
            <v>2075.3389830508477</v>
          </cell>
          <cell r="AE10">
            <v>2075.3389830508477</v>
          </cell>
          <cell r="AF10">
            <v>2075.3389830508477</v>
          </cell>
          <cell r="AG10">
            <v>2075.3389830508477</v>
          </cell>
          <cell r="AH10">
            <v>2075.3389830508477</v>
          </cell>
          <cell r="AI10">
            <v>2075.3389830508477</v>
          </cell>
          <cell r="AJ10">
            <v>2075.3389830508477</v>
          </cell>
          <cell r="AK10">
            <v>2075.3389830508477</v>
          </cell>
          <cell r="AL10">
            <v>2075.3389830508477</v>
          </cell>
          <cell r="AM10">
            <v>2230.9894067796613</v>
          </cell>
          <cell r="AN10">
            <v>2230.9894067796613</v>
          </cell>
          <cell r="AO10">
            <v>2230.9894067796613</v>
          </cell>
          <cell r="AP10">
            <v>2230.9894067796613</v>
          </cell>
          <cell r="AQ10">
            <v>2230.9894067796613</v>
          </cell>
          <cell r="AR10">
            <v>2230.9894067796613</v>
          </cell>
          <cell r="AS10">
            <v>2230.9894067796613</v>
          </cell>
          <cell r="AT10">
            <v>2230.9894067796613</v>
          </cell>
          <cell r="AU10">
            <v>2230.9894067796613</v>
          </cell>
          <cell r="AV10">
            <v>2230.9894067796613</v>
          </cell>
          <cell r="AW10">
            <v>2230.9894067796613</v>
          </cell>
          <cell r="AX10">
            <v>2230.9894067796613</v>
          </cell>
          <cell r="AY10">
            <v>2398.3136122881356</v>
          </cell>
          <cell r="AZ10">
            <v>2398.3136122881356</v>
          </cell>
          <cell r="BA10">
            <v>2398.3136122881356</v>
          </cell>
          <cell r="BB10">
            <v>2398.3136122881356</v>
          </cell>
          <cell r="BC10">
            <v>2398.3136122881356</v>
          </cell>
          <cell r="BD10">
            <v>2398.3136122881356</v>
          </cell>
          <cell r="BE10">
            <v>2398.3136122881356</v>
          </cell>
          <cell r="BF10">
            <v>2398.3136122881356</v>
          </cell>
          <cell r="BG10">
            <v>2398.3136122881356</v>
          </cell>
          <cell r="BH10">
            <v>2398.3136122881356</v>
          </cell>
          <cell r="BI10">
            <v>2398.3136122881356</v>
          </cell>
          <cell r="BJ10">
            <v>2398.3136122881356</v>
          </cell>
          <cell r="BK10">
            <v>2552.7567413600805</v>
          </cell>
          <cell r="BL10">
            <v>2552.7567413600805</v>
          </cell>
          <cell r="BM10">
            <v>2552.7567413600805</v>
          </cell>
          <cell r="BN10">
            <v>2552.7567413600805</v>
          </cell>
          <cell r="BO10">
            <v>2552.7567413600805</v>
          </cell>
          <cell r="BP10">
            <v>2552.7567413600805</v>
          </cell>
          <cell r="BQ10">
            <v>2552.7567413600805</v>
          </cell>
          <cell r="BR10">
            <v>2552.7567413600805</v>
          </cell>
          <cell r="BS10">
            <v>2552.7567413600805</v>
          </cell>
          <cell r="BT10">
            <v>2552.7567413600805</v>
          </cell>
          <cell r="BU10">
            <v>2552.7567413600805</v>
          </cell>
          <cell r="BV10">
            <v>2552.7567413600805</v>
          </cell>
        </row>
        <row r="12">
          <cell r="H12">
            <v>7757.4823954802287</v>
          </cell>
          <cell r="I12">
            <v>9139.7247132203411</v>
          </cell>
          <cell r="J12">
            <v>9825.2040667118672</v>
          </cell>
          <cell r="K12">
            <v>10562.094371715255</v>
          </cell>
          <cell r="L12">
            <v>11242.256839193631</v>
          </cell>
          <cell r="M12" t="str">
            <v>&gt;&gt;</v>
          </cell>
          <cell r="O12">
            <v>0</v>
          </cell>
          <cell r="P12">
            <v>705.22567231638425</v>
          </cell>
          <cell r="Q12">
            <v>705.22567231638425</v>
          </cell>
          <cell r="R12">
            <v>705.22567231638425</v>
          </cell>
          <cell r="S12">
            <v>705.22567231638425</v>
          </cell>
          <cell r="T12">
            <v>705.22567231638425</v>
          </cell>
          <cell r="U12">
            <v>705.22567231638425</v>
          </cell>
          <cell r="V12">
            <v>705.22567231638425</v>
          </cell>
          <cell r="W12">
            <v>705.22567231638425</v>
          </cell>
          <cell r="X12">
            <v>705.22567231638425</v>
          </cell>
          <cell r="Y12">
            <v>705.22567231638425</v>
          </cell>
          <cell r="Z12">
            <v>705.22567231638425</v>
          </cell>
          <cell r="AA12">
            <v>761.64372610169505</v>
          </cell>
          <cell r="AB12">
            <v>761.64372610169505</v>
          </cell>
          <cell r="AC12">
            <v>761.64372610169505</v>
          </cell>
          <cell r="AD12">
            <v>761.64372610169505</v>
          </cell>
          <cell r="AE12">
            <v>761.64372610169505</v>
          </cell>
          <cell r="AF12">
            <v>761.64372610169505</v>
          </cell>
          <cell r="AG12">
            <v>761.64372610169505</v>
          </cell>
          <cell r="AH12">
            <v>761.64372610169505</v>
          </cell>
          <cell r="AI12">
            <v>761.64372610169505</v>
          </cell>
          <cell r="AJ12">
            <v>761.64372610169505</v>
          </cell>
          <cell r="AK12">
            <v>761.64372610169505</v>
          </cell>
          <cell r="AL12">
            <v>761.64372610169505</v>
          </cell>
          <cell r="AM12">
            <v>818.76700555932212</v>
          </cell>
          <cell r="AN12">
            <v>818.76700555932212</v>
          </cell>
          <cell r="AO12">
            <v>818.76700555932212</v>
          </cell>
          <cell r="AP12">
            <v>818.76700555932212</v>
          </cell>
          <cell r="AQ12">
            <v>818.76700555932212</v>
          </cell>
          <cell r="AR12">
            <v>818.76700555932212</v>
          </cell>
          <cell r="AS12">
            <v>818.76700555932212</v>
          </cell>
          <cell r="AT12">
            <v>818.76700555932212</v>
          </cell>
          <cell r="AU12">
            <v>818.76700555932212</v>
          </cell>
          <cell r="AV12">
            <v>818.76700555932212</v>
          </cell>
          <cell r="AW12">
            <v>818.76700555932212</v>
          </cell>
          <cell r="AX12">
            <v>818.76700555932212</v>
          </cell>
          <cell r="AY12">
            <v>880.17453097627128</v>
          </cell>
          <cell r="AZ12">
            <v>880.17453097627128</v>
          </cell>
          <cell r="BA12">
            <v>880.17453097627128</v>
          </cell>
          <cell r="BB12">
            <v>880.17453097627128</v>
          </cell>
          <cell r="BC12">
            <v>880.17453097627128</v>
          </cell>
          <cell r="BD12">
            <v>880.17453097627128</v>
          </cell>
          <cell r="BE12">
            <v>880.17453097627128</v>
          </cell>
          <cell r="BF12">
            <v>880.17453097627128</v>
          </cell>
          <cell r="BG12">
            <v>880.17453097627128</v>
          </cell>
          <cell r="BH12">
            <v>880.17453097627128</v>
          </cell>
          <cell r="BI12">
            <v>880.17453097627128</v>
          </cell>
          <cell r="BJ12">
            <v>880.17453097627128</v>
          </cell>
          <cell r="BK12">
            <v>936.85473659946945</v>
          </cell>
          <cell r="BL12">
            <v>936.85473659946945</v>
          </cell>
          <cell r="BM12">
            <v>936.85473659946945</v>
          </cell>
          <cell r="BN12">
            <v>936.85473659946945</v>
          </cell>
          <cell r="BO12">
            <v>936.85473659946945</v>
          </cell>
          <cell r="BP12">
            <v>936.85473659946945</v>
          </cell>
          <cell r="BQ12">
            <v>936.85473659946945</v>
          </cell>
          <cell r="BR12">
            <v>936.85473659946945</v>
          </cell>
          <cell r="BS12">
            <v>936.85473659946945</v>
          </cell>
          <cell r="BT12">
            <v>936.85473659946945</v>
          </cell>
          <cell r="BU12">
            <v>936.85473659946945</v>
          </cell>
          <cell r="BV12">
            <v>936.85473659946945</v>
          </cell>
        </row>
      </sheetData>
      <sheetData sheetId="24">
        <row r="10">
          <cell r="H10">
            <v>0</v>
          </cell>
          <cell r="I10">
            <v>0</v>
          </cell>
          <cell r="J10">
            <v>0</v>
          </cell>
          <cell r="K10">
            <v>0</v>
          </cell>
          <cell r="L10">
            <v>0</v>
          </cell>
          <cell r="M10" t="str">
            <v>&gt;&gt;</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row>
        <row r="21">
          <cell r="H21">
            <v>24690</v>
          </cell>
          <cell r="I21">
            <v>0</v>
          </cell>
          <cell r="J21">
            <v>0</v>
          </cell>
          <cell r="K21">
            <v>0</v>
          </cell>
          <cell r="L21">
            <v>0</v>
          </cell>
          <cell r="M21" t="str">
            <v>&gt;&gt;</v>
          </cell>
          <cell r="O21">
            <v>0</v>
          </cell>
          <cell r="P21">
            <v>14814</v>
          </cell>
          <cell r="Q21">
            <v>0</v>
          </cell>
          <cell r="R21">
            <v>4938</v>
          </cell>
          <cell r="S21">
            <v>0</v>
          </cell>
          <cell r="T21">
            <v>4938</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row>
      </sheetData>
      <sheetData sheetId="25">
        <row r="29">
          <cell r="G29">
            <v>0.41899999999999998</v>
          </cell>
        </row>
      </sheetData>
      <sheetData sheetId="26"/>
      <sheetData sheetId="27"/>
      <sheetData sheetId="28"/>
      <sheetData sheetId="29"/>
      <sheetData sheetId="30"/>
      <sheetData sheetId="31" refreshError="1"/>
      <sheetData sheetId="32" refreshError="1"/>
      <sheetData sheetId="33" refreshError="1"/>
      <sheetData sheetId="3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Титульный лист"/>
      <sheetName val="Форматы"/>
      <sheetName val="Навигация"/>
      <sheetName val="П"/>
      <sheetName val="пч-2030"/>
      <sheetName val="Предположения"/>
      <sheetName val="Основная Деят"/>
      <sheetName val="Этапы проекта"/>
      <sheetName val="Фин_отчет"/>
      <sheetName val="Лист2"/>
      <sheetName val="Presentation"/>
      <sheetName val="Коэф_ан"/>
      <sheetName val="Презент_отчет"/>
      <sheetName val="Лист1"/>
      <sheetName val="без"/>
      <sheetName val="бп"/>
      <sheetName val="Лист6"/>
      <sheetName val="фот"/>
      <sheetName val="Коэфф анализ"/>
      <sheetName val="Оборотный капитал"/>
      <sheetName val="Расходы_на_персонал "/>
      <sheetName val="Кредиты"/>
      <sheetName val="ОС"/>
      <sheetName val="Админ_Коммерч_расходы"/>
      <sheetName val="Прочие дох_расх"/>
      <sheetName val="Инвест анализ"/>
      <sheetName val="Источн_финанс"/>
      <sheetName val="DCF"/>
      <sheetName val="ОС с выбытием"/>
      <sheetName val="Ibbotson"/>
      <sheetName val="Лист3"/>
      <sheetName val="vec"/>
    </sheetNames>
    <sheetDataSet>
      <sheetData sheetId="0">
        <row r="8">
          <cell r="G8" t="str">
            <v>"Реконструкция ДСтП"</v>
          </cell>
        </row>
      </sheetData>
      <sheetData sheetId="1">
        <row r="110">
          <cell r="O110">
            <v>0</v>
          </cell>
        </row>
      </sheetData>
      <sheetData sheetId="2">
        <row r="11">
          <cell r="H11">
            <v>0</v>
          </cell>
        </row>
      </sheetData>
      <sheetData sheetId="3">
        <row r="60">
          <cell r="H60">
            <v>2841871.3633458884</v>
          </cell>
        </row>
      </sheetData>
      <sheetData sheetId="4">
        <row r="32">
          <cell r="H32">
            <v>0</v>
          </cell>
        </row>
      </sheetData>
      <sheetData sheetId="5">
        <row r="8">
          <cell r="G8" t="str">
            <v>"Реконструкция ДСтП"</v>
          </cell>
        </row>
        <row r="9">
          <cell r="G9" t="str">
            <v>Финансовая модель  "Реконструкция ДСтП"</v>
          </cell>
        </row>
        <row r="11">
          <cell r="B11" t="str">
            <v>Календарь НП</v>
          </cell>
          <cell r="H11">
            <v>41365</v>
          </cell>
          <cell r="I11">
            <v>41730</v>
          </cell>
          <cell r="J11">
            <v>42095</v>
          </cell>
          <cell r="K11">
            <v>42461</v>
          </cell>
          <cell r="L11">
            <v>42826</v>
          </cell>
          <cell r="M11" t="str">
            <v>Дата_НП</v>
          </cell>
          <cell r="O11">
            <v>41365</v>
          </cell>
          <cell r="P11">
            <v>41395</v>
          </cell>
          <cell r="Q11">
            <v>41426</v>
          </cell>
          <cell r="R11">
            <v>41456</v>
          </cell>
          <cell r="S11">
            <v>41487</v>
          </cell>
          <cell r="T11">
            <v>41518</v>
          </cell>
          <cell r="U11">
            <v>41548</v>
          </cell>
          <cell r="V11">
            <v>41579</v>
          </cell>
          <cell r="W11">
            <v>41609</v>
          </cell>
          <cell r="X11">
            <v>41640</v>
          </cell>
          <cell r="Y11">
            <v>41671</v>
          </cell>
          <cell r="Z11">
            <v>41699</v>
          </cell>
          <cell r="AA11">
            <v>41730</v>
          </cell>
          <cell r="AB11">
            <v>41760</v>
          </cell>
          <cell r="AC11">
            <v>41791</v>
          </cell>
          <cell r="AD11">
            <v>41821</v>
          </cell>
          <cell r="AE11">
            <v>41852</v>
          </cell>
          <cell r="AF11">
            <v>41883</v>
          </cell>
          <cell r="AG11">
            <v>41913</v>
          </cell>
          <cell r="AH11">
            <v>41944</v>
          </cell>
          <cell r="AI11">
            <v>41974</v>
          </cell>
          <cell r="AJ11">
            <v>42005</v>
          </cell>
          <cell r="AK11">
            <v>42036</v>
          </cell>
          <cell r="AL11">
            <v>42064</v>
          </cell>
          <cell r="AM11">
            <v>42095</v>
          </cell>
          <cell r="AN11">
            <v>42125</v>
          </cell>
          <cell r="AO11">
            <v>42156</v>
          </cell>
          <cell r="AP11">
            <v>42186</v>
          </cell>
          <cell r="AQ11">
            <v>42217</v>
          </cell>
          <cell r="AR11">
            <v>42248</v>
          </cell>
          <cell r="AS11">
            <v>42278</v>
          </cell>
          <cell r="AT11">
            <v>42309</v>
          </cell>
          <cell r="AU11">
            <v>42339</v>
          </cell>
          <cell r="AV11">
            <v>42370</v>
          </cell>
          <cell r="AW11">
            <v>42401</v>
          </cell>
          <cell r="AX11">
            <v>42430</v>
          </cell>
          <cell r="AY11">
            <v>42461</v>
          </cell>
          <cell r="AZ11">
            <v>42491</v>
          </cell>
          <cell r="BA11">
            <v>42522</v>
          </cell>
          <cell r="BB11">
            <v>42552</v>
          </cell>
          <cell r="BC11">
            <v>42583</v>
          </cell>
          <cell r="BD11">
            <v>42614</v>
          </cell>
          <cell r="BE11">
            <v>42644</v>
          </cell>
          <cell r="BF11">
            <v>42675</v>
          </cell>
          <cell r="BG11">
            <v>42705</v>
          </cell>
          <cell r="BH11">
            <v>42736</v>
          </cell>
          <cell r="BI11">
            <v>42767</v>
          </cell>
          <cell r="BJ11">
            <v>42795</v>
          </cell>
          <cell r="BK11">
            <v>42826</v>
          </cell>
          <cell r="BL11">
            <v>42856</v>
          </cell>
          <cell r="BM11">
            <v>42887</v>
          </cell>
          <cell r="BN11">
            <v>42917</v>
          </cell>
          <cell r="BO11">
            <v>42948</v>
          </cell>
          <cell r="BP11">
            <v>42979</v>
          </cell>
          <cell r="BQ11">
            <v>43009</v>
          </cell>
          <cell r="BR11">
            <v>43040</v>
          </cell>
          <cell r="BS11">
            <v>43070</v>
          </cell>
          <cell r="BT11">
            <v>43101</v>
          </cell>
          <cell r="BU11">
            <v>43132</v>
          </cell>
          <cell r="BV11">
            <v>43160</v>
          </cell>
        </row>
        <row r="12">
          <cell r="B12" t="str">
            <v>Календарь КП</v>
          </cell>
          <cell r="H12">
            <v>41729</v>
          </cell>
          <cell r="I12">
            <v>42094</v>
          </cell>
          <cell r="J12">
            <v>42460</v>
          </cell>
          <cell r="K12">
            <v>42825</v>
          </cell>
          <cell r="L12">
            <v>43190</v>
          </cell>
          <cell r="M12" t="str">
            <v>Дата_КП</v>
          </cell>
          <cell r="O12">
            <v>41394</v>
          </cell>
          <cell r="P12">
            <v>41425</v>
          </cell>
          <cell r="Q12">
            <v>41455</v>
          </cell>
          <cell r="R12">
            <v>41486</v>
          </cell>
          <cell r="S12">
            <v>41517</v>
          </cell>
          <cell r="T12">
            <v>41547</v>
          </cell>
          <cell r="U12">
            <v>41578</v>
          </cell>
          <cell r="V12">
            <v>41608</v>
          </cell>
          <cell r="W12">
            <v>41639</v>
          </cell>
          <cell r="X12">
            <v>41670</v>
          </cell>
          <cell r="Y12">
            <v>41698</v>
          </cell>
          <cell r="Z12">
            <v>41729</v>
          </cell>
          <cell r="AA12">
            <v>41759</v>
          </cell>
          <cell r="AB12">
            <v>41790</v>
          </cell>
          <cell r="AC12">
            <v>41820</v>
          </cell>
          <cell r="AD12">
            <v>41851</v>
          </cell>
          <cell r="AE12">
            <v>41882</v>
          </cell>
          <cell r="AF12">
            <v>41912</v>
          </cell>
          <cell r="AG12">
            <v>41943</v>
          </cell>
          <cell r="AH12">
            <v>41973</v>
          </cell>
          <cell r="AI12">
            <v>42004</v>
          </cell>
          <cell r="AJ12">
            <v>42035</v>
          </cell>
          <cell r="AK12">
            <v>42063</v>
          </cell>
          <cell r="AL12">
            <v>42094</v>
          </cell>
          <cell r="AM12">
            <v>42124</v>
          </cell>
          <cell r="AN12">
            <v>42155</v>
          </cell>
          <cell r="AO12">
            <v>42185</v>
          </cell>
          <cell r="AP12">
            <v>42216</v>
          </cell>
          <cell r="AQ12">
            <v>42247</v>
          </cell>
          <cell r="AR12">
            <v>42277</v>
          </cell>
          <cell r="AS12">
            <v>42308</v>
          </cell>
          <cell r="AT12">
            <v>42338</v>
          </cell>
          <cell r="AU12">
            <v>42369</v>
          </cell>
          <cell r="AV12">
            <v>42400</v>
          </cell>
          <cell r="AW12">
            <v>42429</v>
          </cell>
          <cell r="AX12">
            <v>42460</v>
          </cell>
          <cell r="AY12">
            <v>42490</v>
          </cell>
          <cell r="AZ12">
            <v>42521</v>
          </cell>
          <cell r="BA12">
            <v>42551</v>
          </cell>
          <cell r="BB12">
            <v>42582</v>
          </cell>
          <cell r="BC12">
            <v>42613</v>
          </cell>
          <cell r="BD12">
            <v>42643</v>
          </cell>
          <cell r="BE12">
            <v>42674</v>
          </cell>
          <cell r="BF12">
            <v>42704</v>
          </cell>
          <cell r="BG12">
            <v>42735</v>
          </cell>
          <cell r="BH12">
            <v>42766</v>
          </cell>
          <cell r="BI12">
            <v>42794</v>
          </cell>
          <cell r="BJ12">
            <v>42825</v>
          </cell>
          <cell r="BK12">
            <v>42855</v>
          </cell>
          <cell r="BL12">
            <v>42886</v>
          </cell>
          <cell r="BM12">
            <v>42916</v>
          </cell>
          <cell r="BN12">
            <v>42947</v>
          </cell>
          <cell r="BO12">
            <v>42978</v>
          </cell>
          <cell r="BP12">
            <v>43008</v>
          </cell>
          <cell r="BQ12">
            <v>43039</v>
          </cell>
          <cell r="BR12">
            <v>43069</v>
          </cell>
          <cell r="BS12">
            <v>43100</v>
          </cell>
          <cell r="BT12">
            <v>43131</v>
          </cell>
          <cell r="BU12">
            <v>43159</v>
          </cell>
          <cell r="BV12">
            <v>43190</v>
          </cell>
        </row>
        <row r="14">
          <cell r="B14" t="str">
            <v>Счетчик месяцов</v>
          </cell>
          <cell r="H14">
            <v>12</v>
          </cell>
          <cell r="I14">
            <v>24</v>
          </cell>
          <cell r="J14">
            <v>36</v>
          </cell>
          <cell r="K14">
            <v>48</v>
          </cell>
          <cell r="L14">
            <v>60</v>
          </cell>
          <cell r="M14" t="str">
            <v>Счет_мес</v>
          </cell>
          <cell r="O14">
            <v>1</v>
          </cell>
          <cell r="P14">
            <v>2</v>
          </cell>
          <cell r="Q14">
            <v>3</v>
          </cell>
          <cell r="R14">
            <v>4</v>
          </cell>
          <cell r="S14">
            <v>5</v>
          </cell>
          <cell r="T14">
            <v>6</v>
          </cell>
          <cell r="U14">
            <v>7</v>
          </cell>
          <cell r="V14">
            <v>8</v>
          </cell>
          <cell r="W14">
            <v>9</v>
          </cell>
          <cell r="X14">
            <v>10</v>
          </cell>
          <cell r="Y14">
            <v>11</v>
          </cell>
          <cell r="Z14">
            <v>12</v>
          </cell>
          <cell r="AA14">
            <v>13</v>
          </cell>
          <cell r="AB14">
            <v>14</v>
          </cell>
          <cell r="AC14">
            <v>15</v>
          </cell>
          <cell r="AD14">
            <v>16</v>
          </cell>
          <cell r="AE14">
            <v>17</v>
          </cell>
          <cell r="AF14">
            <v>18</v>
          </cell>
          <cell r="AG14">
            <v>19</v>
          </cell>
          <cell r="AH14">
            <v>20</v>
          </cell>
          <cell r="AI14">
            <v>21</v>
          </cell>
          <cell r="AJ14">
            <v>22</v>
          </cell>
          <cell r="AK14">
            <v>23</v>
          </cell>
          <cell r="AL14">
            <v>24</v>
          </cell>
          <cell r="AM14">
            <v>25</v>
          </cell>
          <cell r="AN14">
            <v>26</v>
          </cell>
          <cell r="AO14">
            <v>27</v>
          </cell>
          <cell r="AP14">
            <v>28</v>
          </cell>
          <cell r="AQ14">
            <v>29</v>
          </cell>
          <cell r="AR14">
            <v>30</v>
          </cell>
          <cell r="AS14">
            <v>31</v>
          </cell>
          <cell r="AT14">
            <v>32</v>
          </cell>
          <cell r="AU14">
            <v>33</v>
          </cell>
          <cell r="AV14">
            <v>34</v>
          </cell>
          <cell r="AW14">
            <v>35</v>
          </cell>
          <cell r="AX14">
            <v>36</v>
          </cell>
          <cell r="AY14">
            <v>37</v>
          </cell>
          <cell r="AZ14">
            <v>38</v>
          </cell>
          <cell r="BA14">
            <v>39</v>
          </cell>
          <cell r="BB14">
            <v>40</v>
          </cell>
          <cell r="BC14">
            <v>41</v>
          </cell>
          <cell r="BD14">
            <v>42</v>
          </cell>
          <cell r="BE14">
            <v>43</v>
          </cell>
          <cell r="BF14">
            <v>44</v>
          </cell>
          <cell r="BG14">
            <v>45</v>
          </cell>
          <cell r="BH14">
            <v>46</v>
          </cell>
          <cell r="BI14">
            <v>47</v>
          </cell>
          <cell r="BJ14">
            <v>48</v>
          </cell>
          <cell r="BK14">
            <v>49</v>
          </cell>
          <cell r="BL14">
            <v>50</v>
          </cell>
          <cell r="BM14">
            <v>51</v>
          </cell>
          <cell r="BN14">
            <v>52</v>
          </cell>
          <cell r="BO14">
            <v>53</v>
          </cell>
          <cell r="BP14">
            <v>54</v>
          </cell>
          <cell r="BQ14">
            <v>55</v>
          </cell>
          <cell r="BR14">
            <v>56</v>
          </cell>
          <cell r="BS14">
            <v>57</v>
          </cell>
          <cell r="BT14">
            <v>58</v>
          </cell>
          <cell r="BU14">
            <v>59</v>
          </cell>
          <cell r="BV14">
            <v>60</v>
          </cell>
        </row>
        <row r="16">
          <cell r="B16" t="str">
            <v>Счетчик годов</v>
          </cell>
          <cell r="H16">
            <v>1</v>
          </cell>
          <cell r="I16">
            <v>2</v>
          </cell>
          <cell r="J16">
            <v>3</v>
          </cell>
          <cell r="K16">
            <v>4</v>
          </cell>
          <cell r="L16">
            <v>5</v>
          </cell>
          <cell r="M16" t="str">
            <v>Счет_год</v>
          </cell>
          <cell r="O16">
            <v>1</v>
          </cell>
          <cell r="P16">
            <v>1</v>
          </cell>
          <cell r="Q16">
            <v>1</v>
          </cell>
          <cell r="R16">
            <v>1</v>
          </cell>
          <cell r="S16">
            <v>1</v>
          </cell>
          <cell r="T16">
            <v>1</v>
          </cell>
          <cell r="U16">
            <v>1</v>
          </cell>
          <cell r="V16">
            <v>1</v>
          </cell>
          <cell r="W16">
            <v>1</v>
          </cell>
          <cell r="X16">
            <v>1</v>
          </cell>
          <cell r="Y16">
            <v>1</v>
          </cell>
          <cell r="Z16">
            <v>1</v>
          </cell>
          <cell r="AA16">
            <v>2</v>
          </cell>
          <cell r="AB16">
            <v>2</v>
          </cell>
          <cell r="AC16">
            <v>2</v>
          </cell>
          <cell r="AD16">
            <v>2</v>
          </cell>
          <cell r="AE16">
            <v>2</v>
          </cell>
          <cell r="AF16">
            <v>2</v>
          </cell>
          <cell r="AG16">
            <v>2</v>
          </cell>
          <cell r="AH16">
            <v>2</v>
          </cell>
          <cell r="AI16">
            <v>2</v>
          </cell>
          <cell r="AJ16">
            <v>2</v>
          </cell>
          <cell r="AK16">
            <v>2</v>
          </cell>
          <cell r="AL16">
            <v>2</v>
          </cell>
          <cell r="AM16">
            <v>3</v>
          </cell>
          <cell r="AN16">
            <v>3</v>
          </cell>
          <cell r="AO16">
            <v>3</v>
          </cell>
          <cell r="AP16">
            <v>3</v>
          </cell>
          <cell r="AQ16">
            <v>3</v>
          </cell>
          <cell r="AR16">
            <v>3</v>
          </cell>
          <cell r="AS16">
            <v>3</v>
          </cell>
          <cell r="AT16">
            <v>3</v>
          </cell>
          <cell r="AU16">
            <v>3</v>
          </cell>
          <cell r="AV16">
            <v>3</v>
          </cell>
          <cell r="AW16">
            <v>3</v>
          </cell>
          <cell r="AX16">
            <v>3</v>
          </cell>
          <cell r="AY16">
            <v>4</v>
          </cell>
          <cell r="AZ16">
            <v>4</v>
          </cell>
          <cell r="BA16">
            <v>4</v>
          </cell>
          <cell r="BB16">
            <v>4</v>
          </cell>
          <cell r="BC16">
            <v>4</v>
          </cell>
          <cell r="BD16">
            <v>4</v>
          </cell>
          <cell r="BE16">
            <v>4</v>
          </cell>
          <cell r="BF16">
            <v>4</v>
          </cell>
          <cell r="BG16">
            <v>4</v>
          </cell>
          <cell r="BH16">
            <v>4</v>
          </cell>
          <cell r="BI16">
            <v>4</v>
          </cell>
          <cell r="BJ16">
            <v>4</v>
          </cell>
          <cell r="BK16">
            <v>5</v>
          </cell>
          <cell r="BL16">
            <v>5</v>
          </cell>
          <cell r="BM16">
            <v>5</v>
          </cell>
          <cell r="BN16">
            <v>5</v>
          </cell>
          <cell r="BO16">
            <v>5</v>
          </cell>
          <cell r="BP16">
            <v>5</v>
          </cell>
          <cell r="BQ16">
            <v>5</v>
          </cell>
          <cell r="BR16">
            <v>5</v>
          </cell>
          <cell r="BS16">
            <v>5</v>
          </cell>
          <cell r="BT16">
            <v>5</v>
          </cell>
          <cell r="BU16">
            <v>5</v>
          </cell>
          <cell r="BV16">
            <v>5</v>
          </cell>
        </row>
        <row r="18">
          <cell r="G18">
            <v>12</v>
          </cell>
        </row>
        <row r="20">
          <cell r="D20" t="str">
            <v>Админ. расх.</v>
          </cell>
          <cell r="E20" t="str">
            <v>Коммерч. расходы</v>
          </cell>
          <cell r="F20" t="str">
            <v>Основная деятельность</v>
          </cell>
        </row>
        <row r="25">
          <cell r="D25" t="str">
            <v>вагонокомплект</v>
          </cell>
        </row>
        <row r="26">
          <cell r="D26" t="str">
            <v>РЖД</v>
          </cell>
          <cell r="E26" t="str">
            <v>Рынок</v>
          </cell>
        </row>
        <row r="28">
          <cell r="D28" t="str">
            <v>ВК1</v>
          </cell>
          <cell r="E28" t="str">
            <v>ВК2</v>
          </cell>
          <cell r="F28" t="str">
            <v>ВК3</v>
          </cell>
        </row>
        <row r="33">
          <cell r="G33">
            <v>41365</v>
          </cell>
        </row>
        <row r="35">
          <cell r="G35">
            <v>30</v>
          </cell>
        </row>
        <row r="36">
          <cell r="G36">
            <v>25</v>
          </cell>
        </row>
        <row r="38">
          <cell r="G38" t="str">
            <v>тыс. руб.</v>
          </cell>
        </row>
        <row r="39">
          <cell r="G39" t="str">
            <v>шт.</v>
          </cell>
        </row>
        <row r="40">
          <cell r="H40">
            <v>0.5</v>
          </cell>
          <cell r="I40">
            <v>1</v>
          </cell>
          <cell r="J40">
            <v>1</v>
          </cell>
          <cell r="K40">
            <v>1</v>
          </cell>
          <cell r="L40">
            <v>1</v>
          </cell>
        </row>
        <row r="45">
          <cell r="H45">
            <v>0.1</v>
          </cell>
          <cell r="I45">
            <v>0.08</v>
          </cell>
          <cell r="J45">
            <v>7.4999999999999997E-2</v>
          </cell>
          <cell r="K45">
            <v>7.4999999999999997E-2</v>
          </cell>
          <cell r="L45">
            <v>6.439655276133667E-2</v>
          </cell>
        </row>
        <row r="47">
          <cell r="H47">
            <v>0.11684899999999998</v>
          </cell>
          <cell r="I47">
            <v>0.10864000000000007</v>
          </cell>
          <cell r="J47">
            <v>0.10556199999999993</v>
          </cell>
          <cell r="K47">
            <v>0.10243600000000019</v>
          </cell>
          <cell r="L47">
            <v>9.7226000000000035E-2</v>
          </cell>
        </row>
        <row r="63">
          <cell r="G63">
            <v>0.15</v>
          </cell>
        </row>
        <row r="69">
          <cell r="G69">
            <v>0.3</v>
          </cell>
        </row>
        <row r="70">
          <cell r="G70">
            <v>0.1</v>
          </cell>
        </row>
        <row r="71">
          <cell r="H71">
            <v>512</v>
          </cell>
          <cell r="I71">
            <v>567.62368000000004</v>
          </cell>
          <cell r="J71">
            <v>627.54317090816005</v>
          </cell>
          <cell r="K71">
            <v>691.82618316330843</v>
          </cell>
          <cell r="L71">
            <v>759.08967564754425</v>
          </cell>
        </row>
        <row r="74">
          <cell r="G74">
            <v>2.1999999999999999E-2</v>
          </cell>
        </row>
        <row r="75">
          <cell r="G75">
            <v>0.2</v>
          </cell>
        </row>
        <row r="76">
          <cell r="G76">
            <v>0.18</v>
          </cell>
        </row>
        <row r="151">
          <cell r="E151">
            <v>10</v>
          </cell>
        </row>
        <row r="164">
          <cell r="E164">
            <v>5</v>
          </cell>
        </row>
        <row r="172">
          <cell r="G172">
            <v>2500</v>
          </cell>
        </row>
        <row r="186">
          <cell r="H186">
            <v>60</v>
          </cell>
          <cell r="I186">
            <v>0.1</v>
          </cell>
          <cell r="J186">
            <v>24</v>
          </cell>
        </row>
        <row r="192">
          <cell r="H192">
            <v>1</v>
          </cell>
          <cell r="I192">
            <v>1</v>
          </cell>
          <cell r="J192">
            <v>1</v>
          </cell>
          <cell r="K192">
            <v>1</v>
          </cell>
          <cell r="L192">
            <v>1</v>
          </cell>
        </row>
        <row r="308">
          <cell r="G308">
            <v>30</v>
          </cell>
        </row>
        <row r="309">
          <cell r="G309">
            <v>5</v>
          </cell>
        </row>
        <row r="310">
          <cell r="G310">
            <v>15</v>
          </cell>
        </row>
      </sheetData>
      <sheetData sheetId="6">
        <row r="11">
          <cell r="H11">
            <v>3264997.7600000002</v>
          </cell>
        </row>
        <row r="110">
          <cell r="O110">
            <v>0</v>
          </cell>
          <cell r="P110">
            <v>0</v>
          </cell>
          <cell r="Q110">
            <v>0</v>
          </cell>
          <cell r="R110">
            <v>0</v>
          </cell>
          <cell r="S110">
            <v>0</v>
          </cell>
          <cell r="T110">
            <v>0</v>
          </cell>
          <cell r="U110">
            <v>0</v>
          </cell>
          <cell r="V110">
            <v>0</v>
          </cell>
          <cell r="W110">
            <v>0</v>
          </cell>
          <cell r="X110">
            <v>0</v>
          </cell>
          <cell r="Y110">
            <v>0</v>
          </cell>
          <cell r="Z110">
            <v>0</v>
          </cell>
          <cell r="AA110">
            <v>0</v>
          </cell>
          <cell r="AB110">
            <v>144838.98305084746</v>
          </cell>
          <cell r="AC110">
            <v>168978.81355932204</v>
          </cell>
          <cell r="AD110">
            <v>193118.64406779667</v>
          </cell>
          <cell r="AE110">
            <v>193118.64406779667</v>
          </cell>
          <cell r="AF110">
            <v>193118.64406779667</v>
          </cell>
          <cell r="AG110">
            <v>217258.4745762712</v>
          </cell>
          <cell r="AH110">
            <v>217258.4745762712</v>
          </cell>
          <cell r="AI110">
            <v>217258.4745762712</v>
          </cell>
          <cell r="AJ110">
            <v>241398.30508474581</v>
          </cell>
          <cell r="AK110">
            <v>241398.30508474581</v>
          </cell>
          <cell r="AL110">
            <v>241398.30508474581</v>
          </cell>
          <cell r="AM110">
            <v>259503.17796610174</v>
          </cell>
          <cell r="AN110">
            <v>259503.17796610174</v>
          </cell>
          <cell r="AO110">
            <v>259503.17796610174</v>
          </cell>
          <cell r="AP110">
            <v>259503.17796610174</v>
          </cell>
          <cell r="AQ110">
            <v>259503.17796610174</v>
          </cell>
          <cell r="AR110">
            <v>259503.17796610174</v>
          </cell>
          <cell r="AS110">
            <v>259503.17796610174</v>
          </cell>
          <cell r="AT110">
            <v>259503.17796610174</v>
          </cell>
          <cell r="AU110">
            <v>259503.17796610174</v>
          </cell>
          <cell r="AV110">
            <v>259503.17796610174</v>
          </cell>
          <cell r="AW110">
            <v>259503.17796610174</v>
          </cell>
          <cell r="AX110">
            <v>259503.17796610174</v>
          </cell>
          <cell r="AY110">
            <v>278965.91631355934</v>
          </cell>
          <cell r="AZ110">
            <v>278965.91631355934</v>
          </cell>
          <cell r="BA110">
            <v>278965.91631355934</v>
          </cell>
          <cell r="BB110">
            <v>278965.91631355934</v>
          </cell>
          <cell r="BC110">
            <v>278965.91631355934</v>
          </cell>
          <cell r="BD110">
            <v>278965.91631355934</v>
          </cell>
          <cell r="BE110">
            <v>278965.91631355934</v>
          </cell>
          <cell r="BF110">
            <v>278965.91631355934</v>
          </cell>
          <cell r="BG110">
            <v>278965.91631355934</v>
          </cell>
          <cell r="BH110">
            <v>278965.91631355934</v>
          </cell>
          <cell r="BI110">
            <v>278965.91631355934</v>
          </cell>
          <cell r="BJ110">
            <v>278965.91631355934</v>
          </cell>
          <cell r="BK110">
            <v>296930.3596620601</v>
          </cell>
          <cell r="BL110">
            <v>296930.3596620601</v>
          </cell>
          <cell r="BM110">
            <v>296930.3596620601</v>
          </cell>
          <cell r="BN110">
            <v>296930.3596620601</v>
          </cell>
          <cell r="BO110">
            <v>296930.3596620601</v>
          </cell>
          <cell r="BP110">
            <v>296930.3596620601</v>
          </cell>
          <cell r="BQ110">
            <v>296930.3596620601</v>
          </cell>
          <cell r="BR110">
            <v>296930.3596620601</v>
          </cell>
          <cell r="BS110">
            <v>296930.3596620601</v>
          </cell>
          <cell r="BT110">
            <v>296930.3596620601</v>
          </cell>
          <cell r="BU110">
            <v>296930.3596620601</v>
          </cell>
          <cell r="BV110">
            <v>296930.3596620601</v>
          </cell>
        </row>
        <row r="165">
          <cell r="O165">
            <v>0</v>
          </cell>
          <cell r="P165">
            <v>0</v>
          </cell>
          <cell r="Q165">
            <v>0</v>
          </cell>
          <cell r="R165">
            <v>0</v>
          </cell>
          <cell r="S165">
            <v>0</v>
          </cell>
          <cell r="T165">
            <v>0</v>
          </cell>
          <cell r="U165">
            <v>0</v>
          </cell>
          <cell r="V165">
            <v>0</v>
          </cell>
          <cell r="W165">
            <v>0</v>
          </cell>
          <cell r="X165">
            <v>0</v>
          </cell>
          <cell r="Y165">
            <v>0</v>
          </cell>
          <cell r="Z165">
            <v>0</v>
          </cell>
          <cell r="AA165">
            <v>0</v>
          </cell>
          <cell r="AB165">
            <v>19693.250847457628</v>
          </cell>
          <cell r="AC165">
            <v>22975.459322033901</v>
          </cell>
          <cell r="AD165">
            <v>26257.667796610171</v>
          </cell>
          <cell r="AE165">
            <v>26257.667796610171</v>
          </cell>
          <cell r="AF165">
            <v>26257.667796610171</v>
          </cell>
          <cell r="AG165">
            <v>29539.876271186444</v>
          </cell>
          <cell r="AH165">
            <v>29539.876271186444</v>
          </cell>
          <cell r="AI165">
            <v>29539.876271186444</v>
          </cell>
          <cell r="AJ165">
            <v>32822.084745762717</v>
          </cell>
          <cell r="AK165">
            <v>32822.084745762717</v>
          </cell>
          <cell r="AL165">
            <v>32822.084745762717</v>
          </cell>
          <cell r="AM165">
            <v>35283.741101694919</v>
          </cell>
          <cell r="AN165">
            <v>35283.741101694919</v>
          </cell>
          <cell r="AO165">
            <v>35283.741101694919</v>
          </cell>
          <cell r="AP165">
            <v>35283.741101694919</v>
          </cell>
          <cell r="AQ165">
            <v>35283.741101694919</v>
          </cell>
          <cell r="AR165">
            <v>35283.741101694919</v>
          </cell>
          <cell r="AS165">
            <v>35283.741101694919</v>
          </cell>
          <cell r="AT165">
            <v>35283.741101694919</v>
          </cell>
          <cell r="AU165">
            <v>35283.741101694919</v>
          </cell>
          <cell r="AV165">
            <v>35283.741101694919</v>
          </cell>
          <cell r="AW165">
            <v>35283.741101694919</v>
          </cell>
          <cell r="AX165">
            <v>35283.741101694919</v>
          </cell>
          <cell r="AY165">
            <v>37930.021684322041</v>
          </cell>
          <cell r="AZ165">
            <v>37930.021684322041</v>
          </cell>
          <cell r="BA165">
            <v>37930.021684322041</v>
          </cell>
          <cell r="BB165">
            <v>37930.021684322041</v>
          </cell>
          <cell r="BC165">
            <v>37930.021684322041</v>
          </cell>
          <cell r="BD165">
            <v>37930.021684322041</v>
          </cell>
          <cell r="BE165">
            <v>37930.021684322041</v>
          </cell>
          <cell r="BF165">
            <v>37930.021684322041</v>
          </cell>
          <cell r="BG165">
            <v>37930.021684322041</v>
          </cell>
          <cell r="BH165">
            <v>37930.021684322041</v>
          </cell>
          <cell r="BI165">
            <v>37930.021684322041</v>
          </cell>
          <cell r="BJ165">
            <v>37930.021684322041</v>
          </cell>
          <cell r="BK165">
            <v>40372.584326955119</v>
          </cell>
          <cell r="BL165">
            <v>40372.584326955119</v>
          </cell>
          <cell r="BM165">
            <v>40372.584326955119</v>
          </cell>
          <cell r="BN165">
            <v>40372.584326955119</v>
          </cell>
          <cell r="BO165">
            <v>40372.584326955119</v>
          </cell>
          <cell r="BP165">
            <v>40372.584326955119</v>
          </cell>
          <cell r="BQ165">
            <v>40372.584326955119</v>
          </cell>
          <cell r="BR165">
            <v>40372.584326955119</v>
          </cell>
          <cell r="BS165">
            <v>40372.584326955119</v>
          </cell>
          <cell r="BT165">
            <v>40372.584326955119</v>
          </cell>
          <cell r="BU165">
            <v>40372.584326955119</v>
          </cell>
          <cell r="BV165">
            <v>40372.584326955119</v>
          </cell>
        </row>
        <row r="178">
          <cell r="O178">
            <v>136</v>
          </cell>
          <cell r="P178">
            <v>136</v>
          </cell>
          <cell r="Q178">
            <v>136</v>
          </cell>
          <cell r="R178">
            <v>136</v>
          </cell>
          <cell r="S178">
            <v>136</v>
          </cell>
          <cell r="T178">
            <v>136</v>
          </cell>
          <cell r="U178">
            <v>136</v>
          </cell>
          <cell r="V178">
            <v>136</v>
          </cell>
          <cell r="W178">
            <v>136</v>
          </cell>
          <cell r="X178">
            <v>136</v>
          </cell>
          <cell r="Y178">
            <v>136</v>
          </cell>
          <cell r="Z178">
            <v>136</v>
          </cell>
          <cell r="AA178">
            <v>146.88000000000002</v>
          </cell>
          <cell r="AB178">
            <v>41072.033571428568</v>
          </cell>
          <cell r="AC178">
            <v>47892.892499999994</v>
          </cell>
          <cell r="AD178">
            <v>54713.751428571435</v>
          </cell>
          <cell r="AE178">
            <v>54713.751428571435</v>
          </cell>
          <cell r="AF178">
            <v>54713.751428571435</v>
          </cell>
          <cell r="AG178">
            <v>61534.610357142861</v>
          </cell>
          <cell r="AH178">
            <v>61534.610357142861</v>
          </cell>
          <cell r="AI178">
            <v>61534.610357142861</v>
          </cell>
          <cell r="AJ178">
            <v>68355.469285714295</v>
          </cell>
          <cell r="AK178">
            <v>68355.469285714295</v>
          </cell>
          <cell r="AL178">
            <v>68355.469285714295</v>
          </cell>
          <cell r="AM178">
            <v>73482.129482142846</v>
          </cell>
          <cell r="AN178">
            <v>73482.129482142846</v>
          </cell>
          <cell r="AO178">
            <v>73482.129482142846</v>
          </cell>
          <cell r="AP178">
            <v>73482.129482142846</v>
          </cell>
          <cell r="AQ178">
            <v>73482.129482142846</v>
          </cell>
          <cell r="AR178">
            <v>73482.129482142846</v>
          </cell>
          <cell r="AS178">
            <v>73482.129482142846</v>
          </cell>
          <cell r="AT178">
            <v>73482.129482142846</v>
          </cell>
          <cell r="AU178">
            <v>73482.129482142846</v>
          </cell>
          <cell r="AV178">
            <v>73482.129482142846</v>
          </cell>
          <cell r="AW178">
            <v>73482.129482142846</v>
          </cell>
          <cell r="AX178">
            <v>73482.129482142846</v>
          </cell>
          <cell r="AY178">
            <v>78993.289193303572</v>
          </cell>
          <cell r="AZ178">
            <v>78993.289193303572</v>
          </cell>
          <cell r="BA178">
            <v>78993.289193303572</v>
          </cell>
          <cell r="BB178">
            <v>78993.289193303572</v>
          </cell>
          <cell r="BC178">
            <v>78993.289193303572</v>
          </cell>
          <cell r="BD178">
            <v>78993.289193303572</v>
          </cell>
          <cell r="BE178">
            <v>78993.289193303572</v>
          </cell>
          <cell r="BF178">
            <v>78993.289193303572</v>
          </cell>
          <cell r="BG178">
            <v>78993.289193303572</v>
          </cell>
          <cell r="BH178">
            <v>78993.289193303572</v>
          </cell>
          <cell r="BI178">
            <v>78993.289193303572</v>
          </cell>
          <cell r="BJ178">
            <v>78993.289193303572</v>
          </cell>
          <cell r="BK178">
            <v>84080.18470863167</v>
          </cell>
          <cell r="BL178">
            <v>84080.18470863167</v>
          </cell>
          <cell r="BM178">
            <v>84080.18470863167</v>
          </cell>
          <cell r="BN178">
            <v>84080.18470863167</v>
          </cell>
          <cell r="BO178">
            <v>84080.18470863167</v>
          </cell>
          <cell r="BP178">
            <v>84080.18470863167</v>
          </cell>
          <cell r="BQ178">
            <v>84080.18470863167</v>
          </cell>
          <cell r="BR178">
            <v>84080.18470863167</v>
          </cell>
          <cell r="BS178">
            <v>84080.18470863167</v>
          </cell>
          <cell r="BT178">
            <v>84080.18470863167</v>
          </cell>
          <cell r="BU178">
            <v>84080.18470863167</v>
          </cell>
          <cell r="BV178">
            <v>84080.18470863167</v>
          </cell>
        </row>
      </sheetData>
      <sheetData sheetId="7">
        <row r="14">
          <cell r="O14">
            <v>0</v>
          </cell>
        </row>
      </sheetData>
      <sheetData sheetId="8">
        <row r="10">
          <cell r="H10">
            <v>21137.711864406781</v>
          </cell>
        </row>
        <row r="11">
          <cell r="H11">
            <v>0</v>
          </cell>
          <cell r="I11">
            <v>2269144.0677966103</v>
          </cell>
          <cell r="J11">
            <v>3114038.1355932206</v>
          </cell>
          <cell r="K11">
            <v>3347590.9957627119</v>
          </cell>
          <cell r="L11">
            <v>3563164.3159447215</v>
          </cell>
        </row>
        <row r="13">
          <cell r="H13">
            <v>0</v>
          </cell>
          <cell r="I13">
            <v>-308527.59661016951</v>
          </cell>
          <cell r="J13">
            <v>-423404.89322033915</v>
          </cell>
          <cell r="K13">
            <v>-455160.26021186449</v>
          </cell>
          <cell r="L13">
            <v>-484471.01192346151</v>
          </cell>
        </row>
        <row r="32">
          <cell r="H32">
            <v>-240958.18248430637</v>
          </cell>
          <cell r="I32">
            <v>726810.30436195398</v>
          </cell>
          <cell r="J32">
            <v>1118129.6763066535</v>
          </cell>
          <cell r="K32">
            <v>1215913.2326323939</v>
          </cell>
          <cell r="L32">
            <v>1311302.2074901571</v>
          </cell>
        </row>
        <row r="35">
          <cell r="H35">
            <v>-528907.99581763963</v>
          </cell>
          <cell r="I35">
            <v>400310.52836195397</v>
          </cell>
          <cell r="J35">
            <v>818333.91097332025</v>
          </cell>
          <cell r="K35">
            <v>981124.22836572747</v>
          </cell>
          <cell r="L35">
            <v>1141813.1584234908</v>
          </cell>
        </row>
        <row r="38">
          <cell r="H38">
            <v>-423126.39665411168</v>
          </cell>
          <cell r="I38">
            <v>320248.42268956307</v>
          </cell>
          <cell r="J38">
            <v>654667.12877865613</v>
          </cell>
          <cell r="K38">
            <v>784899.38269258197</v>
          </cell>
          <cell r="L38">
            <v>913450.52673879266</v>
          </cell>
        </row>
        <row r="52">
          <cell r="H52">
            <v>173243.00364720722</v>
          </cell>
          <cell r="I52">
            <v>713448.21719196811</v>
          </cell>
          <cell r="J52">
            <v>1018783.4188440864</v>
          </cell>
          <cell r="K52">
            <v>1364786.7611185771</v>
          </cell>
          <cell r="L52">
            <v>1839301.731740233</v>
          </cell>
        </row>
        <row r="53">
          <cell r="H53">
            <v>2841871.3633458884</v>
          </cell>
          <cell r="I53">
            <v>3168486.3712409306</v>
          </cell>
          <cell r="J53">
            <v>3260231.36724333</v>
          </cell>
          <cell r="K53">
            <v>3392644.5038681021</v>
          </cell>
          <cell r="L53">
            <v>3653569.2688400396</v>
          </cell>
        </row>
        <row r="56">
          <cell r="H56">
            <v>3264997.7600000002</v>
          </cell>
          <cell r="I56">
            <v>3264997.7600000002</v>
          </cell>
          <cell r="J56">
            <v>2701598.1333333328</v>
          </cell>
          <cell r="K56">
            <v>2048598.5813333313</v>
          </cell>
          <cell r="L56">
            <v>1395599.0293333305</v>
          </cell>
        </row>
        <row r="59">
          <cell r="H59">
            <v>0</v>
          </cell>
          <cell r="I59">
            <v>6366.5852054794523</v>
          </cell>
          <cell r="J59">
            <v>6844.0790958904108</v>
          </cell>
          <cell r="K59">
            <v>7357.3850280821935</v>
          </cell>
          <cell r="L59">
            <v>7831.1752612285545</v>
          </cell>
        </row>
        <row r="64">
          <cell r="H64">
            <v>-423126.39665411174</v>
          </cell>
          <cell r="I64">
            <v>-102877.97396454803</v>
          </cell>
          <cell r="J64">
            <v>551789.15481410862</v>
          </cell>
          <cell r="K64">
            <v>1336688.5375066905</v>
          </cell>
          <cell r="L64">
            <v>2250139.0642454834</v>
          </cell>
        </row>
      </sheetData>
      <sheetData sheetId="9">
        <row r="10">
          <cell r="H10">
            <v>0</v>
          </cell>
        </row>
      </sheetData>
      <sheetData sheetId="10">
        <row r="29">
          <cell r="G29">
            <v>0.41899999999999998</v>
          </cell>
        </row>
      </sheetData>
      <sheetData sheetId="11"/>
      <sheetData sheetId="12"/>
      <sheetData sheetId="13"/>
      <sheetData sheetId="14"/>
      <sheetData sheetId="15"/>
      <sheetData sheetId="16"/>
      <sheetData sheetId="17"/>
      <sheetData sheetId="18">
        <row r="60">
          <cell r="H60">
            <v>2841871.3633458884</v>
          </cell>
          <cell r="I60">
            <v>3162119.786035452</v>
          </cell>
          <cell r="J60">
            <v>3253387.2881474416</v>
          </cell>
          <cell r="K60">
            <v>3385287.118840022</v>
          </cell>
          <cell r="L60">
            <v>3645738.0935788136</v>
          </cell>
        </row>
        <row r="61">
          <cell r="H61">
            <v>0.20000000000000004</v>
          </cell>
          <cell r="I61">
            <v>0.20000000000000029</v>
          </cell>
          <cell r="J61">
            <v>0.20000000000000012</v>
          </cell>
          <cell r="K61">
            <v>0.20000000000000007</v>
          </cell>
          <cell r="L61">
            <v>0.20000000000000004</v>
          </cell>
        </row>
        <row r="62">
          <cell r="H62">
            <v>173243.00364720722</v>
          </cell>
          <cell r="I62">
            <v>707081.6319864887</v>
          </cell>
          <cell r="J62">
            <v>1011939.339748196</v>
          </cell>
          <cell r="K62">
            <v>1357429.3760904949</v>
          </cell>
          <cell r="L62">
            <v>1831470.5564790044</v>
          </cell>
        </row>
      </sheetData>
      <sheetData sheetId="19">
        <row r="32">
          <cell r="H32">
            <v>0</v>
          </cell>
          <cell r="I32">
            <v>0</v>
          </cell>
          <cell r="J32">
            <v>0</v>
          </cell>
          <cell r="K32">
            <v>-302860.23038189625</v>
          </cell>
          <cell r="L32">
            <v>-359493.14955863368</v>
          </cell>
          <cell r="M32" t="str">
            <v>&lt;&lt;</v>
          </cell>
          <cell r="R32">
            <v>0</v>
          </cell>
          <cell r="U32">
            <v>0</v>
          </cell>
          <cell r="X32">
            <v>0</v>
          </cell>
          <cell r="AA32">
            <v>0</v>
          </cell>
          <cell r="AD32">
            <v>0</v>
          </cell>
          <cell r="AG32">
            <v>0</v>
          </cell>
          <cell r="AJ32">
            <v>0</v>
          </cell>
          <cell r="AM32">
            <v>0</v>
          </cell>
          <cell r="AP32">
            <v>0</v>
          </cell>
          <cell r="AS32">
            <v>0</v>
          </cell>
          <cell r="AV32">
            <v>0</v>
          </cell>
          <cell r="AY32">
            <v>-45662.360367771893</v>
          </cell>
          <cell r="BB32">
            <v>-85732.623338041449</v>
          </cell>
          <cell r="BE32">
            <v>-85732.623338041449</v>
          </cell>
          <cell r="BH32">
            <v>-85732.623338041449</v>
          </cell>
          <cell r="BK32">
            <v>-85732.623338041449</v>
          </cell>
          <cell r="BN32">
            <v>-91253.508740197431</v>
          </cell>
          <cell r="BQ32">
            <v>-91253.508740197431</v>
          </cell>
          <cell r="BT32">
            <v>-91253.508740197431</v>
          </cell>
        </row>
        <row r="33">
          <cell r="H33">
            <v>504399.63801762729</v>
          </cell>
          <cell r="I33">
            <v>273342.74972726603</v>
          </cell>
          <cell r="J33">
            <v>-45662.360367771995</v>
          </cell>
          <cell r="K33">
            <v>-85732.62333804142</v>
          </cell>
          <cell r="L33">
            <v>-91253.508740197343</v>
          </cell>
          <cell r="M33" t="str">
            <v>&lt;&lt;</v>
          </cell>
          <cell r="O33">
            <v>174227.86983050848</v>
          </cell>
          <cell r="P33">
            <v>322631.04604474583</v>
          </cell>
          <cell r="Q33">
            <v>323128.35649627127</v>
          </cell>
          <cell r="R33">
            <v>399884.9428800001</v>
          </cell>
          <cell r="S33">
            <v>400382.25333152554</v>
          </cell>
          <cell r="T33">
            <v>501415.77530847467</v>
          </cell>
          <cell r="U33">
            <v>501913.0857600001</v>
          </cell>
          <cell r="V33">
            <v>502410.39621152554</v>
          </cell>
          <cell r="W33">
            <v>502907.70666305098</v>
          </cell>
          <cell r="X33">
            <v>503405.01711457642</v>
          </cell>
          <cell r="Y33">
            <v>503902.32756610186</v>
          </cell>
          <cell r="Z33">
            <v>504399.63801762729</v>
          </cell>
          <cell r="AA33">
            <v>504936.73330527474</v>
          </cell>
          <cell r="AB33">
            <v>490314.12443916919</v>
          </cell>
          <cell r="AC33">
            <v>473164.89821410476</v>
          </cell>
          <cell r="AD33">
            <v>453489.05463008152</v>
          </cell>
          <cell r="AE33">
            <v>433813.21104605828</v>
          </cell>
          <cell r="AF33">
            <v>414137.36746203504</v>
          </cell>
          <cell r="AG33">
            <v>391934.90651905298</v>
          </cell>
          <cell r="AH33">
            <v>369732.44557607092</v>
          </cell>
          <cell r="AI33">
            <v>347529.98463308887</v>
          </cell>
          <cell r="AJ33">
            <v>322800.90633114794</v>
          </cell>
          <cell r="AK33">
            <v>298071.82802920701</v>
          </cell>
          <cell r="AL33">
            <v>273342.74972726608</v>
          </cell>
          <cell r="AM33">
            <v>246758.99055267958</v>
          </cell>
          <cell r="AN33">
            <v>220175.23137809307</v>
          </cell>
          <cell r="AO33">
            <v>193591.47220350656</v>
          </cell>
          <cell r="AP33">
            <v>167007.71302892006</v>
          </cell>
          <cell r="AQ33">
            <v>140423.95385433355</v>
          </cell>
          <cell r="AR33">
            <v>113840.19467974706</v>
          </cell>
          <cell r="AS33">
            <v>87256.435505160567</v>
          </cell>
          <cell r="AT33">
            <v>60672.676330574075</v>
          </cell>
          <cell r="AU33">
            <v>34088.917155987583</v>
          </cell>
          <cell r="AV33">
            <v>7505.1579814010911</v>
          </cell>
          <cell r="AW33">
            <v>-19078.601193185401</v>
          </cell>
          <cell r="AX33">
            <v>-45662.360367771893</v>
          </cell>
          <cell r="AY33">
            <v>-28577.541112680483</v>
          </cell>
          <cell r="AZ33">
            <v>-57155.082225360966</v>
          </cell>
          <cell r="BA33">
            <v>-85732.623338041449</v>
          </cell>
          <cell r="BB33">
            <v>-28577.541112680483</v>
          </cell>
          <cell r="BC33">
            <v>-57155.082225360966</v>
          </cell>
          <cell r="BD33">
            <v>-85732.623338041449</v>
          </cell>
          <cell r="BE33">
            <v>-28577.541112680483</v>
          </cell>
          <cell r="BF33">
            <v>-57155.082225360966</v>
          </cell>
          <cell r="BG33">
            <v>-85732.623338041449</v>
          </cell>
          <cell r="BH33">
            <v>-28577.541112680483</v>
          </cell>
          <cell r="BI33">
            <v>-57155.082225360966</v>
          </cell>
          <cell r="BJ33">
            <v>-85732.623338041449</v>
          </cell>
          <cell r="BK33">
            <v>-30417.836246732477</v>
          </cell>
          <cell r="BL33">
            <v>-60835.672493464954</v>
          </cell>
          <cell r="BM33">
            <v>-91253.508740197431</v>
          </cell>
          <cell r="BN33">
            <v>-30417.836246732477</v>
          </cell>
          <cell r="BO33">
            <v>-60835.672493464954</v>
          </cell>
          <cell r="BP33">
            <v>-91253.508740197431</v>
          </cell>
          <cell r="BQ33">
            <v>-30417.836246732477</v>
          </cell>
          <cell r="BR33">
            <v>-60835.672493464954</v>
          </cell>
          <cell r="BS33">
            <v>-91253.508740197431</v>
          </cell>
          <cell r="BT33">
            <v>-30417.836246732477</v>
          </cell>
          <cell r="BU33">
            <v>-60835.672493464954</v>
          </cell>
          <cell r="BV33">
            <v>-91253.508740197431</v>
          </cell>
        </row>
        <row r="37">
          <cell r="H37">
            <v>-38733.830973948519</v>
          </cell>
          <cell r="I37">
            <v>-56360.331651224078</v>
          </cell>
          <cell r="J37">
            <v>-51661.347126930268</v>
          </cell>
          <cell r="K37">
            <v>-46962.362602636458</v>
          </cell>
          <cell r="L37">
            <v>-32578.593157062074</v>
          </cell>
          <cell r="M37" t="str">
            <v>&lt;&lt;</v>
          </cell>
          <cell r="N37">
            <v>0</v>
          </cell>
          <cell r="O37">
            <v>0</v>
          </cell>
          <cell r="P37">
            <v>0</v>
          </cell>
          <cell r="Q37">
            <v>-3560.9047394852478</v>
          </cell>
          <cell r="R37">
            <v>0</v>
          </cell>
          <cell r="S37">
            <v>0</v>
          </cell>
          <cell r="T37">
            <v>-4444.7207313245444</v>
          </cell>
          <cell r="U37">
            <v>0</v>
          </cell>
          <cell r="V37">
            <v>0</v>
          </cell>
          <cell r="W37">
            <v>-7986.1598282276609</v>
          </cell>
          <cell r="X37">
            <v>0</v>
          </cell>
          <cell r="Y37">
            <v>0</v>
          </cell>
          <cell r="Z37">
            <v>-22742.045674911067</v>
          </cell>
          <cell r="AA37">
            <v>0</v>
          </cell>
          <cell r="AB37">
            <v>0</v>
          </cell>
          <cell r="AC37">
            <v>-14530.612711958564</v>
          </cell>
          <cell r="AD37">
            <v>0</v>
          </cell>
          <cell r="AE37">
            <v>0</v>
          </cell>
          <cell r="AF37">
            <v>-14383.769445574386</v>
          </cell>
          <cell r="AG37">
            <v>0</v>
          </cell>
          <cell r="AH37">
            <v>0</v>
          </cell>
          <cell r="AI37">
            <v>-14236.926179190201</v>
          </cell>
          <cell r="AJ37">
            <v>0</v>
          </cell>
          <cell r="AK37">
            <v>0</v>
          </cell>
          <cell r="AL37">
            <v>-13209.023314500926</v>
          </cell>
          <cell r="AM37">
            <v>0</v>
          </cell>
          <cell r="AN37">
            <v>0</v>
          </cell>
          <cell r="AO37">
            <v>-13355.866580885111</v>
          </cell>
          <cell r="AP37">
            <v>0</v>
          </cell>
          <cell r="AQ37">
            <v>0</v>
          </cell>
          <cell r="AR37">
            <v>-13209.023314500933</v>
          </cell>
          <cell r="AS37">
            <v>0</v>
          </cell>
          <cell r="AT37">
            <v>0</v>
          </cell>
          <cell r="AU37">
            <v>-13062.180048116748</v>
          </cell>
          <cell r="AV37">
            <v>0</v>
          </cell>
          <cell r="AW37">
            <v>0</v>
          </cell>
          <cell r="AX37">
            <v>-12034.277183427475</v>
          </cell>
          <cell r="AY37">
            <v>0</v>
          </cell>
          <cell r="AZ37">
            <v>0</v>
          </cell>
          <cell r="BA37">
            <v>-12181.120449811659</v>
          </cell>
          <cell r="BB37">
            <v>0</v>
          </cell>
          <cell r="BC37">
            <v>0</v>
          </cell>
          <cell r="BD37">
            <v>-12034.277183427477</v>
          </cell>
          <cell r="BE37">
            <v>0</v>
          </cell>
          <cell r="BF37">
            <v>0</v>
          </cell>
          <cell r="BG37">
            <v>-11887.433917043296</v>
          </cell>
          <cell r="BH37">
            <v>0</v>
          </cell>
          <cell r="BI37">
            <v>0</v>
          </cell>
          <cell r="BJ37">
            <v>-10859.531052354025</v>
          </cell>
          <cell r="BK37">
            <v>0</v>
          </cell>
          <cell r="BL37">
            <v>0</v>
          </cell>
          <cell r="BM37">
            <v>-11006.374318738206</v>
          </cell>
          <cell r="BN37">
            <v>0</v>
          </cell>
          <cell r="BO37">
            <v>0</v>
          </cell>
          <cell r="BP37">
            <v>-10859.531052354025</v>
          </cell>
          <cell r="BQ37">
            <v>0</v>
          </cell>
          <cell r="BR37">
            <v>0</v>
          </cell>
          <cell r="BS37">
            <v>-10712.687785969843</v>
          </cell>
          <cell r="BT37">
            <v>0</v>
          </cell>
          <cell r="BU37">
            <v>0</v>
          </cell>
          <cell r="BV37">
            <v>0</v>
          </cell>
        </row>
        <row r="38">
          <cell r="H38">
            <v>-15991.785299037452</v>
          </cell>
          <cell r="I38">
            <v>-65893.354011634219</v>
          </cell>
          <cell r="J38">
            <v>-52836.093258003719</v>
          </cell>
          <cell r="K38">
            <v>-48137.108733709902</v>
          </cell>
          <cell r="L38">
            <v>-43438.124209416099</v>
          </cell>
          <cell r="M38" t="str">
            <v>&lt;&lt;</v>
          </cell>
          <cell r="O38">
            <v>0</v>
          </cell>
          <cell r="P38">
            <v>0</v>
          </cell>
          <cell r="Q38">
            <v>0</v>
          </cell>
          <cell r="R38">
            <v>-3560.9047394852478</v>
          </cell>
          <cell r="S38">
            <v>0</v>
          </cell>
          <cell r="T38">
            <v>0</v>
          </cell>
          <cell r="U38">
            <v>-4444.7207313245444</v>
          </cell>
          <cell r="V38">
            <v>0</v>
          </cell>
          <cell r="W38">
            <v>0</v>
          </cell>
          <cell r="X38">
            <v>-7986.1598282276609</v>
          </cell>
          <cell r="Y38">
            <v>0</v>
          </cell>
          <cell r="Z38">
            <v>0</v>
          </cell>
          <cell r="AA38">
            <v>-22742.045674911067</v>
          </cell>
          <cell r="AB38">
            <v>0</v>
          </cell>
          <cell r="AC38">
            <v>0</v>
          </cell>
          <cell r="AD38">
            <v>-14530.612711958564</v>
          </cell>
          <cell r="AE38">
            <v>0</v>
          </cell>
          <cell r="AF38">
            <v>0</v>
          </cell>
          <cell r="AG38">
            <v>-14383.769445574386</v>
          </cell>
          <cell r="AH38">
            <v>0</v>
          </cell>
          <cell r="AI38">
            <v>0</v>
          </cell>
          <cell r="AJ38">
            <v>-14236.926179190201</v>
          </cell>
          <cell r="AK38">
            <v>0</v>
          </cell>
          <cell r="AL38">
            <v>0</v>
          </cell>
          <cell r="AM38">
            <v>-13209.023314500926</v>
          </cell>
          <cell r="AN38">
            <v>0</v>
          </cell>
          <cell r="AO38">
            <v>0</v>
          </cell>
          <cell r="AP38">
            <v>-13355.866580885111</v>
          </cell>
          <cell r="AQ38">
            <v>0</v>
          </cell>
          <cell r="AR38">
            <v>0</v>
          </cell>
          <cell r="AS38">
            <v>-13209.023314500933</v>
          </cell>
          <cell r="AT38">
            <v>0</v>
          </cell>
          <cell r="AU38">
            <v>0</v>
          </cell>
          <cell r="AV38">
            <v>-13062.180048116748</v>
          </cell>
          <cell r="AW38">
            <v>0</v>
          </cell>
          <cell r="AX38">
            <v>0</v>
          </cell>
          <cell r="AY38">
            <v>-12034.277183427475</v>
          </cell>
          <cell r="AZ38">
            <v>0</v>
          </cell>
          <cell r="BA38">
            <v>0</v>
          </cell>
          <cell r="BB38">
            <v>-12181.120449811659</v>
          </cell>
          <cell r="BC38">
            <v>0</v>
          </cell>
          <cell r="BD38">
            <v>0</v>
          </cell>
          <cell r="BE38">
            <v>-12034.277183427477</v>
          </cell>
          <cell r="BF38">
            <v>0</v>
          </cell>
          <cell r="BG38">
            <v>0</v>
          </cell>
          <cell r="BH38">
            <v>-11887.433917043296</v>
          </cell>
          <cell r="BI38">
            <v>0</v>
          </cell>
          <cell r="BJ38">
            <v>0</v>
          </cell>
          <cell r="BK38">
            <v>-10859.531052354025</v>
          </cell>
          <cell r="BL38">
            <v>0</v>
          </cell>
          <cell r="BM38">
            <v>0</v>
          </cell>
          <cell r="BN38">
            <v>-11006.374318738206</v>
          </cell>
          <cell r="BO38">
            <v>0</v>
          </cell>
          <cell r="BP38">
            <v>0</v>
          </cell>
          <cell r="BQ38">
            <v>-10859.531052354025</v>
          </cell>
          <cell r="BR38">
            <v>0</v>
          </cell>
          <cell r="BS38">
            <v>0</v>
          </cell>
          <cell r="BT38">
            <v>-10712.687785969843</v>
          </cell>
          <cell r="BU38">
            <v>0</v>
          </cell>
          <cell r="BV38">
            <v>0</v>
          </cell>
        </row>
        <row r="39">
          <cell r="H39">
            <v>-22742.045674911067</v>
          </cell>
          <cell r="I39">
            <v>-13209.023314500926</v>
          </cell>
          <cell r="J39">
            <v>-12034.277183427475</v>
          </cell>
          <cell r="K39">
            <v>-10859.531052354032</v>
          </cell>
          <cell r="L39">
            <v>0</v>
          </cell>
          <cell r="M39" t="str">
            <v>&lt;&lt;</v>
          </cell>
          <cell r="O39">
            <v>0</v>
          </cell>
          <cell r="P39">
            <v>0</v>
          </cell>
          <cell r="Q39">
            <v>-3560.9047394852478</v>
          </cell>
          <cell r="R39">
            <v>0</v>
          </cell>
          <cell r="S39">
            <v>0</v>
          </cell>
          <cell r="T39">
            <v>-4444.7207313245444</v>
          </cell>
          <cell r="U39">
            <v>0</v>
          </cell>
          <cell r="V39">
            <v>0</v>
          </cell>
          <cell r="W39">
            <v>-7986.1598282276609</v>
          </cell>
          <cell r="X39">
            <v>0</v>
          </cell>
          <cell r="Y39">
            <v>0</v>
          </cell>
          <cell r="Z39">
            <v>-22742.045674911067</v>
          </cell>
          <cell r="AA39">
            <v>0</v>
          </cell>
          <cell r="AB39">
            <v>0</v>
          </cell>
          <cell r="AC39">
            <v>-14530.612711958564</v>
          </cell>
          <cell r="AD39">
            <v>0</v>
          </cell>
          <cell r="AE39">
            <v>0</v>
          </cell>
          <cell r="AF39">
            <v>-14383.769445574386</v>
          </cell>
          <cell r="AG39">
            <v>0</v>
          </cell>
          <cell r="AH39">
            <v>0</v>
          </cell>
          <cell r="AI39">
            <v>-14236.926179190201</v>
          </cell>
          <cell r="AJ39">
            <v>0</v>
          </cell>
          <cell r="AK39">
            <v>0</v>
          </cell>
          <cell r="AL39">
            <v>-13209.023314500926</v>
          </cell>
          <cell r="AM39">
            <v>0</v>
          </cell>
          <cell r="AN39">
            <v>0</v>
          </cell>
          <cell r="AO39">
            <v>-13355.866580885111</v>
          </cell>
          <cell r="AP39">
            <v>0</v>
          </cell>
          <cell r="AQ39">
            <v>0</v>
          </cell>
          <cell r="AR39">
            <v>-13209.023314500933</v>
          </cell>
          <cell r="AS39">
            <v>0</v>
          </cell>
          <cell r="AT39">
            <v>0</v>
          </cell>
          <cell r="AU39">
            <v>-13062.180048116748</v>
          </cell>
          <cell r="AV39">
            <v>0</v>
          </cell>
          <cell r="AW39">
            <v>0</v>
          </cell>
          <cell r="AX39">
            <v>-12034.277183427475</v>
          </cell>
          <cell r="AY39">
            <v>0</v>
          </cell>
          <cell r="AZ39">
            <v>0</v>
          </cell>
          <cell r="BA39">
            <v>-12181.120449811659</v>
          </cell>
          <cell r="BB39">
            <v>0</v>
          </cell>
          <cell r="BC39">
            <v>0</v>
          </cell>
          <cell r="BD39">
            <v>-12034.277183427477</v>
          </cell>
          <cell r="BE39">
            <v>0</v>
          </cell>
          <cell r="BF39">
            <v>0</v>
          </cell>
          <cell r="BG39">
            <v>-11887.433917043296</v>
          </cell>
          <cell r="BH39">
            <v>0</v>
          </cell>
          <cell r="BI39">
            <v>0</v>
          </cell>
          <cell r="BJ39">
            <v>-10859.531052354025</v>
          </cell>
          <cell r="BK39">
            <v>0</v>
          </cell>
          <cell r="BL39">
            <v>0</v>
          </cell>
          <cell r="BM39">
            <v>-11006.374318738206</v>
          </cell>
          <cell r="BN39">
            <v>0</v>
          </cell>
          <cell r="BO39">
            <v>0</v>
          </cell>
          <cell r="BP39">
            <v>-10859.531052354025</v>
          </cell>
          <cell r="BQ39">
            <v>0</v>
          </cell>
          <cell r="BR39">
            <v>0</v>
          </cell>
          <cell r="BS39">
            <v>-10712.687785969843</v>
          </cell>
          <cell r="BT39">
            <v>0</v>
          </cell>
          <cell r="BU39">
            <v>0</v>
          </cell>
          <cell r="BV39">
            <v>0</v>
          </cell>
        </row>
        <row r="44">
          <cell r="H44">
            <v>0</v>
          </cell>
          <cell r="I44">
            <v>0</v>
          </cell>
          <cell r="J44">
            <v>-95458.070742142008</v>
          </cell>
          <cell r="K44">
            <v>-188051.55594493326</v>
          </cell>
          <cell r="L44">
            <v>-218855.46706452454</v>
          </cell>
          <cell r="M44" t="str">
            <v>&lt;&lt;</v>
          </cell>
          <cell r="R44">
            <v>0</v>
          </cell>
          <cell r="U44">
            <v>0</v>
          </cell>
          <cell r="X44">
            <v>0</v>
          </cell>
          <cell r="AA44">
            <v>0</v>
          </cell>
          <cell r="AD44">
            <v>0</v>
          </cell>
          <cell r="AG44">
            <v>0</v>
          </cell>
          <cell r="AJ44">
            <v>0</v>
          </cell>
          <cell r="AM44">
            <v>0</v>
          </cell>
          <cell r="AP44">
            <v>-13733.966567476056</v>
          </cell>
          <cell r="AS44">
            <v>-40377.126072136693</v>
          </cell>
          <cell r="AV44">
            <v>-41346.978102529261</v>
          </cell>
          <cell r="AY44">
            <v>-42489.217961385119</v>
          </cell>
          <cell r="BB44">
            <v>-47529.048985993009</v>
          </cell>
          <cell r="BE44">
            <v>-48525.355469790105</v>
          </cell>
          <cell r="BH44">
            <v>-49507.933527765046</v>
          </cell>
          <cell r="BK44">
            <v>-50662.507689597354</v>
          </cell>
          <cell r="BN44">
            <v>-55058.383540305615</v>
          </cell>
          <cell r="BQ44">
            <v>-56069.34085355945</v>
          </cell>
          <cell r="BT44">
            <v>-57065.234981062138</v>
          </cell>
        </row>
        <row r="45">
          <cell r="H45">
            <v>105781.59916352795</v>
          </cell>
          <cell r="I45">
            <v>25719.493491137036</v>
          </cell>
          <cell r="J45">
            <v>-42489.217961385119</v>
          </cell>
          <cell r="K45">
            <v>-50662.507689597405</v>
          </cell>
          <cell r="L45">
            <v>-60169.672309771064</v>
          </cell>
          <cell r="M45" t="str">
            <v>&lt;&lt;</v>
          </cell>
          <cell r="O45">
            <v>27.200000000000003</v>
          </cell>
          <cell r="P45">
            <v>6312.2005016949142</v>
          </cell>
          <cell r="Q45">
            <v>14399.056334714376</v>
          </cell>
          <cell r="R45">
            <v>22777.16715204018</v>
          </cell>
          <cell r="S45">
            <v>30155.197969365981</v>
          </cell>
          <cell r="T45">
            <v>39407.29293295669</v>
          </cell>
          <cell r="U45">
            <v>47185.430416949159</v>
          </cell>
          <cell r="V45">
            <v>57867.210612806033</v>
          </cell>
          <cell r="W45">
            <v>70042.409440975112</v>
          </cell>
          <cell r="X45">
            <v>80528.242970165316</v>
          </cell>
          <cell r="Y45">
            <v>90930.743166022192</v>
          </cell>
          <cell r="Z45">
            <v>105781.59916352795</v>
          </cell>
          <cell r="AA45">
            <v>116318.11343152041</v>
          </cell>
          <cell r="AB45">
            <v>113002.06614912063</v>
          </cell>
          <cell r="AC45">
            <v>110264.09377108718</v>
          </cell>
          <cell r="AD45">
            <v>102293.68956015664</v>
          </cell>
          <cell r="AE45">
            <v>94320.535922026087</v>
          </cell>
          <cell r="AF45">
            <v>89208.526521810418</v>
          </cell>
          <cell r="AG45">
            <v>78906.509286614513</v>
          </cell>
          <cell r="AH45">
            <v>68577.955644378599</v>
          </cell>
          <cell r="AI45">
            <v>61085.275120220729</v>
          </cell>
          <cell r="AJ45">
            <v>48435.591753559434</v>
          </cell>
          <cell r="AK45">
            <v>35760.631394898141</v>
          </cell>
          <cell r="AL45">
            <v>25719.493491137036</v>
          </cell>
          <cell r="AM45">
            <v>11740.206024074156</v>
          </cell>
          <cell r="AN45">
            <v>-2275.4513578442784</v>
          </cell>
          <cell r="AO45">
            <v>-13733.966567476056</v>
          </cell>
          <cell r="AP45">
            <v>-14241.170275567352</v>
          </cell>
          <cell r="AQ45">
            <v>-28576.074595591017</v>
          </cell>
          <cell r="AR45">
            <v>-40377.126072136693</v>
          </cell>
          <cell r="AS45">
            <v>-14538.257095449895</v>
          </cell>
          <cell r="AT45">
            <v>-29197.016873740155</v>
          </cell>
          <cell r="AU45">
            <v>-41346.978102529261</v>
          </cell>
          <cell r="AV45">
            <v>-14853.091620634681</v>
          </cell>
          <cell r="AW45">
            <v>-29824.822905321089</v>
          </cell>
          <cell r="AX45">
            <v>-42489.217961385119</v>
          </cell>
          <cell r="AY45">
            <v>-16552.65001102793</v>
          </cell>
          <cell r="AZ45">
            <v>-33200.750709287327</v>
          </cell>
          <cell r="BA45">
            <v>-47529.048985993009</v>
          </cell>
          <cell r="BB45">
            <v>-16878.133491207518</v>
          </cell>
          <cell r="BC45">
            <v>-33850.312397711954</v>
          </cell>
          <cell r="BD45">
            <v>-48525.355469790105</v>
          </cell>
          <cell r="BE45">
            <v>-17177.78158735959</v>
          </cell>
          <cell r="BF45">
            <v>-34479.119300641665</v>
          </cell>
          <cell r="BG45">
            <v>-49507.933527765046</v>
          </cell>
          <cell r="BH45">
            <v>-17496.995392754259</v>
          </cell>
          <cell r="BI45">
            <v>-35115.493052449732</v>
          </cell>
          <cell r="BJ45">
            <v>-50662.507689597354</v>
          </cell>
          <cell r="BK45">
            <v>-18982.969709011108</v>
          </cell>
          <cell r="BL45">
            <v>-38061.8525417645</v>
          </cell>
          <cell r="BM45">
            <v>-55058.383540305615</v>
          </cell>
          <cell r="BN45">
            <v>-19313.645090016813</v>
          </cell>
          <cell r="BO45">
            <v>-38721.661402872269</v>
          </cell>
          <cell r="BP45">
            <v>-56069.34085355945</v>
          </cell>
          <cell r="BQ45">
            <v>-19615.973215947568</v>
          </cell>
          <cell r="BR45">
            <v>-39358.697573710611</v>
          </cell>
          <cell r="BS45">
            <v>-57065.234981062138</v>
          </cell>
          <cell r="BT45">
            <v>-19939.769346767716</v>
          </cell>
          <cell r="BU45">
            <v>-40004.036287876341</v>
          </cell>
          <cell r="BV45">
            <v>-60169.672309770984</v>
          </cell>
        </row>
        <row r="51">
          <cell r="H51">
            <v>0</v>
          </cell>
          <cell r="I51">
            <v>0</v>
          </cell>
          <cell r="J51">
            <v>0</v>
          </cell>
          <cell r="K51">
            <v>0</v>
          </cell>
          <cell r="L51">
            <v>0</v>
          </cell>
          <cell r="M51" t="str">
            <v>&lt;&lt;</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row>
        <row r="68">
          <cell r="H68">
            <v>0</v>
          </cell>
          <cell r="I68">
            <v>17400.20109124681</v>
          </cell>
          <cell r="J68">
            <v>18705.216173090321</v>
          </cell>
          <cell r="K68">
            <v>19909.767613292934</v>
          </cell>
          <cell r="L68">
            <v>21191.888013868298</v>
          </cell>
          <cell r="O68">
            <v>0</v>
          </cell>
          <cell r="P68">
            <v>0</v>
          </cell>
          <cell r="Q68">
            <v>0</v>
          </cell>
          <cell r="R68">
            <v>0</v>
          </cell>
          <cell r="S68">
            <v>0</v>
          </cell>
          <cell r="T68">
            <v>0</v>
          </cell>
          <cell r="U68">
            <v>0</v>
          </cell>
          <cell r="V68">
            <v>0</v>
          </cell>
          <cell r="W68">
            <v>0</v>
          </cell>
          <cell r="X68">
            <v>0</v>
          </cell>
          <cell r="Y68">
            <v>0</v>
          </cell>
          <cell r="Z68">
            <v>0</v>
          </cell>
          <cell r="AA68">
            <v>9711.7401439517052</v>
          </cell>
          <cell r="AB68">
            <v>11330.363501276992</v>
          </cell>
          <cell r="AC68">
            <v>12948.986858602277</v>
          </cell>
          <cell r="AD68">
            <v>12948.986858602277</v>
          </cell>
          <cell r="AE68">
            <v>12948.986858602277</v>
          </cell>
          <cell r="AF68">
            <v>14567.610215927563</v>
          </cell>
          <cell r="AG68">
            <v>14567.610215927563</v>
          </cell>
          <cell r="AH68">
            <v>14567.610215927563</v>
          </cell>
          <cell r="AI68">
            <v>16186.233573252846</v>
          </cell>
          <cell r="AJ68">
            <v>16186.233573252846</v>
          </cell>
          <cell r="AK68">
            <v>16186.233573252846</v>
          </cell>
          <cell r="AL68">
            <v>17400.20109124681</v>
          </cell>
          <cell r="AM68">
            <v>17400.20109124681</v>
          </cell>
          <cell r="AN68">
            <v>17400.20109124681</v>
          </cell>
          <cell r="AO68">
            <v>17400.20109124681</v>
          </cell>
          <cell r="AP68">
            <v>17400.20109124681</v>
          </cell>
          <cell r="AQ68">
            <v>17400.20109124681</v>
          </cell>
          <cell r="AR68">
            <v>17400.20109124681</v>
          </cell>
          <cell r="AS68">
            <v>17400.20109124681</v>
          </cell>
          <cell r="AT68">
            <v>17400.20109124681</v>
          </cell>
          <cell r="AU68">
            <v>17400.20109124681</v>
          </cell>
          <cell r="AV68">
            <v>17400.20109124681</v>
          </cell>
          <cell r="AW68">
            <v>17400.20109124681</v>
          </cell>
          <cell r="AX68">
            <v>18705.216173090321</v>
          </cell>
          <cell r="AY68">
            <v>18705.216173090321</v>
          </cell>
          <cell r="AZ68">
            <v>18705.216173090321</v>
          </cell>
          <cell r="BA68">
            <v>18705.216173090321</v>
          </cell>
          <cell r="BB68">
            <v>18705.216173090321</v>
          </cell>
          <cell r="BC68">
            <v>18705.216173090321</v>
          </cell>
          <cell r="BD68">
            <v>18705.216173090321</v>
          </cell>
          <cell r="BE68">
            <v>18705.216173090321</v>
          </cell>
          <cell r="BF68">
            <v>18705.216173090321</v>
          </cell>
          <cell r="BG68">
            <v>18705.216173090321</v>
          </cell>
          <cell r="BH68">
            <v>18705.216173090321</v>
          </cell>
          <cell r="BI68">
            <v>18705.216173090321</v>
          </cell>
          <cell r="BJ68">
            <v>19909.767613292934</v>
          </cell>
          <cell r="BK68">
            <v>19909.767613292934</v>
          </cell>
          <cell r="BL68">
            <v>19909.767613292934</v>
          </cell>
          <cell r="BM68">
            <v>19909.767613292934</v>
          </cell>
          <cell r="BN68">
            <v>19909.767613292934</v>
          </cell>
          <cell r="BO68">
            <v>19909.767613292934</v>
          </cell>
          <cell r="BP68">
            <v>19909.767613292934</v>
          </cell>
          <cell r="BQ68">
            <v>19909.767613292934</v>
          </cell>
          <cell r="BR68">
            <v>19909.767613292934</v>
          </cell>
          <cell r="BS68">
            <v>19909.767613292934</v>
          </cell>
          <cell r="BT68">
            <v>19909.767613292934</v>
          </cell>
          <cell r="BU68">
            <v>19909.767613292934</v>
          </cell>
          <cell r="BV68">
            <v>21191.888013868298</v>
          </cell>
        </row>
        <row r="69">
          <cell r="O69">
            <v>0</v>
          </cell>
          <cell r="P69">
            <v>0</v>
          </cell>
          <cell r="Q69">
            <v>0</v>
          </cell>
          <cell r="R69">
            <v>0</v>
          </cell>
          <cell r="S69">
            <v>0</v>
          </cell>
          <cell r="T69">
            <v>0</v>
          </cell>
          <cell r="U69">
            <v>0</v>
          </cell>
          <cell r="V69">
            <v>0</v>
          </cell>
          <cell r="W69">
            <v>0</v>
          </cell>
          <cell r="X69">
            <v>0</v>
          </cell>
          <cell r="Y69">
            <v>0</v>
          </cell>
          <cell r="Z69">
            <v>0</v>
          </cell>
          <cell r="AA69">
            <v>-9711.7401439517052</v>
          </cell>
          <cell r="AB69">
            <v>-1618.6233573252866</v>
          </cell>
          <cell r="AC69">
            <v>-1618.6233573252848</v>
          </cell>
          <cell r="AD69">
            <v>0</v>
          </cell>
          <cell r="AE69">
            <v>0</v>
          </cell>
          <cell r="AF69">
            <v>-1618.6233573252866</v>
          </cell>
          <cell r="AG69">
            <v>0</v>
          </cell>
          <cell r="AH69">
            <v>0</v>
          </cell>
          <cell r="AI69">
            <v>-1618.623357325283</v>
          </cell>
          <cell r="AJ69">
            <v>0</v>
          </cell>
          <cell r="AK69">
            <v>0</v>
          </cell>
          <cell r="AL69">
            <v>-1213.9675179939641</v>
          </cell>
          <cell r="AM69">
            <v>0</v>
          </cell>
          <cell r="AN69">
            <v>0</v>
          </cell>
          <cell r="AO69">
            <v>0</v>
          </cell>
          <cell r="AP69">
            <v>0</v>
          </cell>
          <cell r="AQ69">
            <v>0</v>
          </cell>
          <cell r="AR69">
            <v>0</v>
          </cell>
          <cell r="AS69">
            <v>0</v>
          </cell>
          <cell r="AT69">
            <v>0</v>
          </cell>
          <cell r="AU69">
            <v>0</v>
          </cell>
          <cell r="AV69">
            <v>0</v>
          </cell>
          <cell r="AW69">
            <v>0</v>
          </cell>
          <cell r="AX69">
            <v>-1305.0150818435104</v>
          </cell>
          <cell r="AY69">
            <v>0</v>
          </cell>
          <cell r="AZ69">
            <v>0</v>
          </cell>
          <cell r="BA69">
            <v>0</v>
          </cell>
          <cell r="BB69">
            <v>0</v>
          </cell>
          <cell r="BC69">
            <v>0</v>
          </cell>
          <cell r="BD69">
            <v>0</v>
          </cell>
          <cell r="BE69">
            <v>0</v>
          </cell>
          <cell r="BF69">
            <v>0</v>
          </cell>
          <cell r="BG69">
            <v>0</v>
          </cell>
          <cell r="BH69">
            <v>0</v>
          </cell>
          <cell r="BI69">
            <v>0</v>
          </cell>
          <cell r="BJ69">
            <v>-1204.5514402026129</v>
          </cell>
          <cell r="BK69">
            <v>0</v>
          </cell>
          <cell r="BL69">
            <v>0</v>
          </cell>
          <cell r="BM69">
            <v>0</v>
          </cell>
          <cell r="BN69">
            <v>0</v>
          </cell>
          <cell r="BO69">
            <v>0</v>
          </cell>
          <cell r="BP69">
            <v>0</v>
          </cell>
          <cell r="BQ69">
            <v>0</v>
          </cell>
          <cell r="BR69">
            <v>0</v>
          </cell>
          <cell r="BS69">
            <v>0</v>
          </cell>
          <cell r="BT69">
            <v>0</v>
          </cell>
          <cell r="BU69">
            <v>0</v>
          </cell>
          <cell r="BV69">
            <v>-1282.1204005753643</v>
          </cell>
        </row>
        <row r="70">
          <cell r="H70">
            <v>0</v>
          </cell>
          <cell r="I70">
            <v>280947.94520547951</v>
          </cell>
          <cell r="J70">
            <v>302019.04109589051</v>
          </cell>
          <cell r="K70">
            <v>324670.46917808219</v>
          </cell>
          <cell r="L70">
            <v>345578.12817655649</v>
          </cell>
          <cell r="O70">
            <v>0</v>
          </cell>
          <cell r="P70">
            <v>0</v>
          </cell>
          <cell r="Q70">
            <v>0</v>
          </cell>
          <cell r="R70">
            <v>0</v>
          </cell>
          <cell r="S70">
            <v>0</v>
          </cell>
          <cell r="T70">
            <v>0</v>
          </cell>
          <cell r="U70">
            <v>0</v>
          </cell>
          <cell r="V70">
            <v>0</v>
          </cell>
          <cell r="W70">
            <v>0</v>
          </cell>
          <cell r="X70">
            <v>0</v>
          </cell>
          <cell r="Y70">
            <v>0</v>
          </cell>
          <cell r="Z70">
            <v>0</v>
          </cell>
          <cell r="AA70">
            <v>0</v>
          </cell>
          <cell r="AB70">
            <v>168568.76712328766</v>
          </cell>
          <cell r="AC70">
            <v>196663.56164383562</v>
          </cell>
          <cell r="AD70">
            <v>224758.35616438364</v>
          </cell>
          <cell r="AE70">
            <v>224758.35616438364</v>
          </cell>
          <cell r="AF70">
            <v>224758.35616438364</v>
          </cell>
          <cell r="AG70">
            <v>252853.15068493155</v>
          </cell>
          <cell r="AH70">
            <v>252853.15068493155</v>
          </cell>
          <cell r="AI70">
            <v>252853.15068493155</v>
          </cell>
          <cell r="AJ70">
            <v>280947.94520547951</v>
          </cell>
          <cell r="AK70">
            <v>280947.94520547951</v>
          </cell>
          <cell r="AL70">
            <v>280947.94520547951</v>
          </cell>
          <cell r="AM70">
            <v>302019.04109589051</v>
          </cell>
          <cell r="AN70">
            <v>302019.04109589051</v>
          </cell>
          <cell r="AO70">
            <v>302019.04109589051</v>
          </cell>
          <cell r="AP70">
            <v>302019.04109589051</v>
          </cell>
          <cell r="AQ70">
            <v>302019.04109589051</v>
          </cell>
          <cell r="AR70">
            <v>302019.04109589051</v>
          </cell>
          <cell r="AS70">
            <v>302019.04109589051</v>
          </cell>
          <cell r="AT70">
            <v>302019.04109589051</v>
          </cell>
          <cell r="AU70">
            <v>302019.04109589051</v>
          </cell>
          <cell r="AV70">
            <v>302019.04109589051</v>
          </cell>
          <cell r="AW70">
            <v>302019.04109589051</v>
          </cell>
          <cell r="AX70">
            <v>302019.04109589051</v>
          </cell>
          <cell r="AY70">
            <v>324670.46917808219</v>
          </cell>
          <cell r="AZ70">
            <v>324670.46917808219</v>
          </cell>
          <cell r="BA70">
            <v>324670.46917808219</v>
          </cell>
          <cell r="BB70">
            <v>324670.46917808219</v>
          </cell>
          <cell r="BC70">
            <v>324670.46917808219</v>
          </cell>
          <cell r="BD70">
            <v>324670.46917808219</v>
          </cell>
          <cell r="BE70">
            <v>324670.46917808219</v>
          </cell>
          <cell r="BF70">
            <v>324670.46917808219</v>
          </cell>
          <cell r="BG70">
            <v>324670.46917808219</v>
          </cell>
          <cell r="BH70">
            <v>324670.46917808219</v>
          </cell>
          <cell r="BI70">
            <v>324670.46917808219</v>
          </cell>
          <cell r="BJ70">
            <v>324670.46917808219</v>
          </cell>
          <cell r="BK70">
            <v>345578.12817655649</v>
          </cell>
          <cell r="BL70">
            <v>345578.12817655649</v>
          </cell>
          <cell r="BM70">
            <v>345578.12817655649</v>
          </cell>
          <cell r="BN70">
            <v>345578.12817655649</v>
          </cell>
          <cell r="BO70">
            <v>345578.12817655649</v>
          </cell>
          <cell r="BP70">
            <v>345578.12817655649</v>
          </cell>
          <cell r="BQ70">
            <v>345578.12817655649</v>
          </cell>
          <cell r="BR70">
            <v>345578.12817655649</v>
          </cell>
          <cell r="BS70">
            <v>345578.12817655649</v>
          </cell>
          <cell r="BT70">
            <v>345578.12817655649</v>
          </cell>
          <cell r="BU70">
            <v>345578.12817655649</v>
          </cell>
          <cell r="BV70">
            <v>345578.12817655649</v>
          </cell>
        </row>
        <row r="71">
          <cell r="O71">
            <v>0</v>
          </cell>
          <cell r="P71">
            <v>0</v>
          </cell>
          <cell r="Q71">
            <v>0</v>
          </cell>
          <cell r="R71">
            <v>0</v>
          </cell>
          <cell r="S71">
            <v>0</v>
          </cell>
          <cell r="T71">
            <v>0</v>
          </cell>
          <cell r="U71">
            <v>0</v>
          </cell>
          <cell r="V71">
            <v>0</v>
          </cell>
          <cell r="W71">
            <v>0</v>
          </cell>
          <cell r="X71">
            <v>0</v>
          </cell>
          <cell r="Y71">
            <v>0</v>
          </cell>
          <cell r="Z71">
            <v>0</v>
          </cell>
          <cell r="AA71">
            <v>0</v>
          </cell>
          <cell r="AB71">
            <v>-168568.76712328766</v>
          </cell>
          <cell r="AC71">
            <v>-28094.794520547963</v>
          </cell>
          <cell r="AD71">
            <v>-28094.794520548021</v>
          </cell>
          <cell r="AE71">
            <v>0</v>
          </cell>
          <cell r="AF71">
            <v>0</v>
          </cell>
          <cell r="AG71">
            <v>-28094.794520547905</v>
          </cell>
          <cell r="AH71">
            <v>0</v>
          </cell>
          <cell r="AI71">
            <v>0</v>
          </cell>
          <cell r="AJ71">
            <v>-28094.794520547963</v>
          </cell>
          <cell r="AK71">
            <v>0</v>
          </cell>
          <cell r="AL71">
            <v>0</v>
          </cell>
          <cell r="AM71">
            <v>-21071.095890411001</v>
          </cell>
          <cell r="AN71">
            <v>0</v>
          </cell>
          <cell r="AO71">
            <v>0</v>
          </cell>
          <cell r="AP71">
            <v>0</v>
          </cell>
          <cell r="AQ71">
            <v>0</v>
          </cell>
          <cell r="AR71">
            <v>0</v>
          </cell>
          <cell r="AS71">
            <v>0</v>
          </cell>
          <cell r="AT71">
            <v>0</v>
          </cell>
          <cell r="AU71">
            <v>0</v>
          </cell>
          <cell r="AV71">
            <v>0</v>
          </cell>
          <cell r="AW71">
            <v>0</v>
          </cell>
          <cell r="AX71">
            <v>0</v>
          </cell>
          <cell r="AY71">
            <v>-22651.428082191676</v>
          </cell>
          <cell r="AZ71">
            <v>0</v>
          </cell>
          <cell r="BA71">
            <v>0</v>
          </cell>
          <cell r="BB71">
            <v>0</v>
          </cell>
          <cell r="BC71">
            <v>0</v>
          </cell>
          <cell r="BD71">
            <v>0</v>
          </cell>
          <cell r="BE71">
            <v>0</v>
          </cell>
          <cell r="BF71">
            <v>0</v>
          </cell>
          <cell r="BG71">
            <v>0</v>
          </cell>
          <cell r="BH71">
            <v>0</v>
          </cell>
          <cell r="BI71">
            <v>0</v>
          </cell>
          <cell r="BJ71">
            <v>0</v>
          </cell>
          <cell r="BK71">
            <v>-20907.658998474304</v>
          </cell>
          <cell r="BL71">
            <v>0</v>
          </cell>
          <cell r="BM71">
            <v>0</v>
          </cell>
          <cell r="BN71">
            <v>0</v>
          </cell>
          <cell r="BO71">
            <v>0</v>
          </cell>
          <cell r="BP71">
            <v>0</v>
          </cell>
          <cell r="BQ71">
            <v>0</v>
          </cell>
          <cell r="BR71">
            <v>0</v>
          </cell>
          <cell r="BS71">
            <v>0</v>
          </cell>
          <cell r="BT71">
            <v>0</v>
          </cell>
          <cell r="BU71">
            <v>0</v>
          </cell>
          <cell r="BV71">
            <v>0</v>
          </cell>
        </row>
        <row r="72">
          <cell r="H72">
            <v>0</v>
          </cell>
          <cell r="I72">
            <v>6366.5852054794523</v>
          </cell>
          <cell r="J72">
            <v>6844.0790958904108</v>
          </cell>
          <cell r="K72">
            <v>7357.3850280821935</v>
          </cell>
          <cell r="L72">
            <v>7831.1752612285545</v>
          </cell>
          <cell r="O72">
            <v>0</v>
          </cell>
          <cell r="P72">
            <v>0</v>
          </cell>
          <cell r="Q72">
            <v>0</v>
          </cell>
          <cell r="R72">
            <v>0</v>
          </cell>
          <cell r="S72">
            <v>0</v>
          </cell>
          <cell r="T72">
            <v>0</v>
          </cell>
          <cell r="U72">
            <v>0</v>
          </cell>
          <cell r="V72">
            <v>0</v>
          </cell>
          <cell r="W72">
            <v>0</v>
          </cell>
          <cell r="X72">
            <v>0</v>
          </cell>
          <cell r="Y72">
            <v>0</v>
          </cell>
          <cell r="Z72">
            <v>0</v>
          </cell>
          <cell r="AA72">
            <v>0</v>
          </cell>
          <cell r="AB72">
            <v>3819.9511232876716</v>
          </cell>
          <cell r="AC72">
            <v>4456.6096438356171</v>
          </cell>
          <cell r="AD72">
            <v>5093.2681643835613</v>
          </cell>
          <cell r="AE72">
            <v>5093.2681643835613</v>
          </cell>
          <cell r="AF72">
            <v>5093.2681643835613</v>
          </cell>
          <cell r="AG72">
            <v>5729.9266849315072</v>
          </cell>
          <cell r="AH72">
            <v>5729.9266849315072</v>
          </cell>
          <cell r="AI72">
            <v>5729.9266849315072</v>
          </cell>
          <cell r="AJ72">
            <v>6366.5852054794523</v>
          </cell>
          <cell r="AK72">
            <v>6366.5852054794523</v>
          </cell>
          <cell r="AL72">
            <v>6366.5852054794523</v>
          </cell>
          <cell r="AM72">
            <v>6844.0790958904108</v>
          </cell>
          <cell r="AN72">
            <v>6844.0790958904108</v>
          </cell>
          <cell r="AO72">
            <v>6844.0790958904108</v>
          </cell>
          <cell r="AP72">
            <v>6844.0790958904108</v>
          </cell>
          <cell r="AQ72">
            <v>6844.0790958904108</v>
          </cell>
          <cell r="AR72">
            <v>6844.0790958904108</v>
          </cell>
          <cell r="AS72">
            <v>6844.0790958904108</v>
          </cell>
          <cell r="AT72">
            <v>6844.0790958904108</v>
          </cell>
          <cell r="AU72">
            <v>6844.0790958904108</v>
          </cell>
          <cell r="AV72">
            <v>6844.0790958904108</v>
          </cell>
          <cell r="AW72">
            <v>6844.0790958904108</v>
          </cell>
          <cell r="AX72">
            <v>6844.0790958904108</v>
          </cell>
          <cell r="AY72">
            <v>7357.3850280821935</v>
          </cell>
          <cell r="AZ72">
            <v>7357.3850280821935</v>
          </cell>
          <cell r="BA72">
            <v>7357.3850280821935</v>
          </cell>
          <cell r="BB72">
            <v>7357.3850280821935</v>
          </cell>
          <cell r="BC72">
            <v>7357.3850280821935</v>
          </cell>
          <cell r="BD72">
            <v>7357.3850280821935</v>
          </cell>
          <cell r="BE72">
            <v>7357.3850280821935</v>
          </cell>
          <cell r="BF72">
            <v>7357.3850280821935</v>
          </cell>
          <cell r="BG72">
            <v>7357.3850280821935</v>
          </cell>
          <cell r="BH72">
            <v>7357.3850280821935</v>
          </cell>
          <cell r="BI72">
            <v>7357.3850280821935</v>
          </cell>
          <cell r="BJ72">
            <v>7357.3850280821935</v>
          </cell>
          <cell r="BK72">
            <v>7831.1752612285545</v>
          </cell>
          <cell r="BL72">
            <v>7831.1752612285545</v>
          </cell>
          <cell r="BM72">
            <v>7831.1752612285545</v>
          </cell>
          <cell r="BN72">
            <v>7831.1752612285545</v>
          </cell>
          <cell r="BO72">
            <v>7831.1752612285545</v>
          </cell>
          <cell r="BP72">
            <v>7831.1752612285545</v>
          </cell>
          <cell r="BQ72">
            <v>7831.1752612285545</v>
          </cell>
          <cell r="BR72">
            <v>7831.1752612285545</v>
          </cell>
          <cell r="BS72">
            <v>7831.1752612285545</v>
          </cell>
          <cell r="BT72">
            <v>7831.1752612285545</v>
          </cell>
          <cell r="BU72">
            <v>7831.1752612285545</v>
          </cell>
          <cell r="BV72">
            <v>7831.1752612285545</v>
          </cell>
        </row>
        <row r="73">
          <cell r="O73">
            <v>0</v>
          </cell>
          <cell r="P73">
            <v>0</v>
          </cell>
          <cell r="Q73">
            <v>0</v>
          </cell>
          <cell r="R73">
            <v>0</v>
          </cell>
          <cell r="S73">
            <v>0</v>
          </cell>
          <cell r="T73">
            <v>0</v>
          </cell>
          <cell r="U73">
            <v>0</v>
          </cell>
          <cell r="V73">
            <v>0</v>
          </cell>
          <cell r="W73">
            <v>0</v>
          </cell>
          <cell r="X73">
            <v>0</v>
          </cell>
          <cell r="Y73">
            <v>0</v>
          </cell>
          <cell r="Z73">
            <v>0</v>
          </cell>
          <cell r="AA73">
            <v>0</v>
          </cell>
          <cell r="AB73">
            <v>3819.9511232876716</v>
          </cell>
          <cell r="AC73">
            <v>636.6585205479455</v>
          </cell>
          <cell r="AD73">
            <v>636.65852054794414</v>
          </cell>
          <cell r="AE73">
            <v>0</v>
          </cell>
          <cell r="AF73">
            <v>0</v>
          </cell>
          <cell r="AG73">
            <v>636.65852054794595</v>
          </cell>
          <cell r="AH73">
            <v>0</v>
          </cell>
          <cell r="AI73">
            <v>0</v>
          </cell>
          <cell r="AJ73">
            <v>636.65852054794505</v>
          </cell>
          <cell r="AK73">
            <v>0</v>
          </cell>
          <cell r="AL73">
            <v>0</v>
          </cell>
          <cell r="AM73">
            <v>477.49389041095856</v>
          </cell>
          <cell r="AN73">
            <v>0</v>
          </cell>
          <cell r="AO73">
            <v>0</v>
          </cell>
          <cell r="AP73">
            <v>0</v>
          </cell>
          <cell r="AQ73">
            <v>0</v>
          </cell>
          <cell r="AR73">
            <v>0</v>
          </cell>
          <cell r="AS73">
            <v>0</v>
          </cell>
          <cell r="AT73">
            <v>0</v>
          </cell>
          <cell r="AU73">
            <v>0</v>
          </cell>
          <cell r="AV73">
            <v>0</v>
          </cell>
          <cell r="AW73">
            <v>0</v>
          </cell>
          <cell r="AX73">
            <v>0</v>
          </cell>
          <cell r="AY73">
            <v>513.30593219178263</v>
          </cell>
          <cell r="AZ73">
            <v>0</v>
          </cell>
          <cell r="BA73">
            <v>0</v>
          </cell>
          <cell r="BB73">
            <v>0</v>
          </cell>
          <cell r="BC73">
            <v>0</v>
          </cell>
          <cell r="BD73">
            <v>0</v>
          </cell>
          <cell r="BE73">
            <v>0</v>
          </cell>
          <cell r="BF73">
            <v>0</v>
          </cell>
          <cell r="BG73">
            <v>0</v>
          </cell>
          <cell r="BH73">
            <v>0</v>
          </cell>
          <cell r="BI73">
            <v>0</v>
          </cell>
          <cell r="BJ73">
            <v>0</v>
          </cell>
          <cell r="BK73">
            <v>473.79023314636106</v>
          </cell>
          <cell r="BL73">
            <v>0</v>
          </cell>
          <cell r="BM73">
            <v>0</v>
          </cell>
          <cell r="BN73">
            <v>0</v>
          </cell>
          <cell r="BO73">
            <v>0</v>
          </cell>
          <cell r="BP73">
            <v>0</v>
          </cell>
          <cell r="BQ73">
            <v>0</v>
          </cell>
          <cell r="BR73">
            <v>0</v>
          </cell>
          <cell r="BS73">
            <v>0</v>
          </cell>
          <cell r="BT73">
            <v>0</v>
          </cell>
          <cell r="BU73">
            <v>0</v>
          </cell>
          <cell r="BV73">
            <v>0</v>
          </cell>
        </row>
      </sheetData>
      <sheetData sheetId="20">
        <row r="12">
          <cell r="H12">
            <v>43942.500000000007</v>
          </cell>
          <cell r="I12">
            <v>52835.565119999999</v>
          </cell>
          <cell r="J12">
            <v>58412.993045197451</v>
          </cell>
          <cell r="K12">
            <v>64396.586400775304</v>
          </cell>
          <cell r="L12">
            <v>70657.608910177078</v>
          </cell>
          <cell r="M12" t="str">
            <v>&lt;&lt;</v>
          </cell>
          <cell r="O12">
            <v>0</v>
          </cell>
          <cell r="P12">
            <v>4231.5</v>
          </cell>
          <cell r="Q12">
            <v>4213.8999999999996</v>
          </cell>
          <cell r="R12">
            <v>4136.3</v>
          </cell>
          <cell r="S12">
            <v>4073.9</v>
          </cell>
          <cell r="T12">
            <v>4061.5</v>
          </cell>
          <cell r="U12">
            <v>3991.1</v>
          </cell>
          <cell r="V12">
            <v>3971.9</v>
          </cell>
          <cell r="W12">
            <v>3869.5</v>
          </cell>
          <cell r="X12">
            <v>3825.5</v>
          </cell>
          <cell r="Y12">
            <v>3825.5</v>
          </cell>
          <cell r="Z12">
            <v>3741.9</v>
          </cell>
          <cell r="AA12">
            <v>4691.2101599999996</v>
          </cell>
          <cell r="AB12">
            <v>4671.6980960000001</v>
          </cell>
          <cell r="AC12">
            <v>4585.6676319999997</v>
          </cell>
          <cell r="AD12">
            <v>4516.4884959999999</v>
          </cell>
          <cell r="AE12">
            <v>4502.74136</v>
          </cell>
          <cell r="AF12">
            <v>4424.6931039999999</v>
          </cell>
          <cell r="AG12">
            <v>4403.4072159999996</v>
          </cell>
          <cell r="AH12">
            <v>4289.8824800000002</v>
          </cell>
          <cell r="AI12">
            <v>4241.10232</v>
          </cell>
          <cell r="AJ12">
            <v>4241.10232</v>
          </cell>
          <cell r="AK12">
            <v>4148.420016</v>
          </cell>
          <cell r="AL12">
            <v>4119.1519200000002</v>
          </cell>
          <cell r="AM12">
            <v>5186.4236869099213</v>
          </cell>
          <cell r="AN12">
            <v>5164.8518904099528</v>
          </cell>
          <cell r="AO12">
            <v>5069.7398785691848</v>
          </cell>
          <cell r="AP12">
            <v>4993.2580546147528</v>
          </cell>
          <cell r="AQ12">
            <v>4978.0597434443207</v>
          </cell>
          <cell r="AR12">
            <v>4891.7725574444494</v>
          </cell>
          <cell r="AS12">
            <v>4868.2396885353937</v>
          </cell>
          <cell r="AT12">
            <v>4742.7310543537615</v>
          </cell>
          <cell r="AU12">
            <v>4688.8015631038415</v>
          </cell>
          <cell r="AV12">
            <v>4688.8015631038415</v>
          </cell>
          <cell r="AW12">
            <v>4586.3355297289927</v>
          </cell>
          <cell r="AX12">
            <v>4553.9778349790413</v>
          </cell>
          <cell r="AY12">
            <v>5717.7001837022253</v>
          </cell>
          <cell r="AZ12">
            <v>5693.9186586559872</v>
          </cell>
          <cell r="BA12">
            <v>5589.0637527702984</v>
          </cell>
          <cell r="BB12">
            <v>5504.7474366972701</v>
          </cell>
          <cell r="BC12">
            <v>5487.9922713237838</v>
          </cell>
          <cell r="BD12">
            <v>5392.8661711388286</v>
          </cell>
          <cell r="BE12">
            <v>5366.9226892702054</v>
          </cell>
          <cell r="BF12">
            <v>5228.5574526375431</v>
          </cell>
          <cell r="BG12">
            <v>5169.1036400219455</v>
          </cell>
          <cell r="BH12">
            <v>5169.1036400219464</v>
          </cell>
          <cell r="BI12">
            <v>5056.1413960523114</v>
          </cell>
          <cell r="BJ12">
            <v>5020.4691084829537</v>
          </cell>
          <cell r="BK12">
            <v>6273.6093017628582</v>
          </cell>
          <cell r="BL12">
            <v>6247.5155941624735</v>
          </cell>
          <cell r="BM12">
            <v>6132.4660651971426</v>
          </cell>
          <cell r="BN12">
            <v>6039.9520109775985</v>
          </cell>
          <cell r="BO12">
            <v>6021.5678078955098</v>
          </cell>
          <cell r="BP12">
            <v>5917.1929774939726</v>
          </cell>
          <cell r="BQ12">
            <v>5888.7271146571893</v>
          </cell>
          <cell r="BR12">
            <v>5736.9091795276809</v>
          </cell>
          <cell r="BS12">
            <v>5671.674910526719</v>
          </cell>
          <cell r="BT12">
            <v>5671.6749105267199</v>
          </cell>
          <cell r="BU12">
            <v>5547.7297994248929</v>
          </cell>
          <cell r="BV12">
            <v>5508.5892380243176</v>
          </cell>
        </row>
        <row r="13">
          <cell r="H13">
            <v>0</v>
          </cell>
          <cell r="I13">
            <v>4635.0021120000001</v>
          </cell>
          <cell r="J13">
            <v>6642.152249581055</v>
          </cell>
          <cell r="K13">
            <v>7322.5477574191418</v>
          </cell>
          <cell r="L13">
            <v>8034.4897856819762</v>
          </cell>
          <cell r="M13" t="str">
            <v>&lt;&lt;</v>
          </cell>
          <cell r="O13">
            <v>0</v>
          </cell>
          <cell r="P13">
            <v>0</v>
          </cell>
          <cell r="Q13">
            <v>0</v>
          </cell>
          <cell r="R13">
            <v>0</v>
          </cell>
          <cell r="S13">
            <v>0</v>
          </cell>
          <cell r="T13">
            <v>0</v>
          </cell>
          <cell r="U13">
            <v>0</v>
          </cell>
          <cell r="V13">
            <v>0</v>
          </cell>
          <cell r="W13">
            <v>0</v>
          </cell>
          <cell r="X13">
            <v>0</v>
          </cell>
          <cell r="Y13">
            <v>0</v>
          </cell>
          <cell r="Z13">
            <v>0</v>
          </cell>
          <cell r="AA13">
            <v>0</v>
          </cell>
          <cell r="AB13">
            <v>328.60089600000003</v>
          </cell>
          <cell r="AC13">
            <v>369.70926719999994</v>
          </cell>
          <cell r="AD13">
            <v>402.65804800000001</v>
          </cell>
          <cell r="AE13">
            <v>402.65804800000001</v>
          </cell>
          <cell r="AF13">
            <v>402.65804800000006</v>
          </cell>
          <cell r="AG13">
            <v>452.99030400000009</v>
          </cell>
          <cell r="AH13">
            <v>433.83300480000003</v>
          </cell>
          <cell r="AI13">
            <v>425.05257600000004</v>
          </cell>
          <cell r="AJ13">
            <v>472.28063999999989</v>
          </cell>
          <cell r="AK13">
            <v>472.28064000000006</v>
          </cell>
          <cell r="AL13">
            <v>472.28064000000006</v>
          </cell>
          <cell r="AM13">
            <v>605.48110630591998</v>
          </cell>
          <cell r="AN13">
            <v>605.48110630591998</v>
          </cell>
          <cell r="AO13">
            <v>583.90930980595203</v>
          </cell>
          <cell r="AP13">
            <v>556.45429607872006</v>
          </cell>
          <cell r="AQ13">
            <v>556.45429607871995</v>
          </cell>
          <cell r="AR13">
            <v>556.45429607871995</v>
          </cell>
          <cell r="AS13">
            <v>556.45429607872006</v>
          </cell>
          <cell r="AT13">
            <v>532.92142716966407</v>
          </cell>
          <cell r="AU13">
            <v>522.13552891968004</v>
          </cell>
          <cell r="AV13">
            <v>522.13552891967993</v>
          </cell>
          <cell r="AW13">
            <v>522.13552891967993</v>
          </cell>
          <cell r="AX13">
            <v>522.13552891968004</v>
          </cell>
          <cell r="AY13">
            <v>667.50416891147324</v>
          </cell>
          <cell r="AZ13">
            <v>667.50416891147324</v>
          </cell>
          <cell r="BA13">
            <v>643.72264386523455</v>
          </cell>
          <cell r="BB13">
            <v>613.45524835183983</v>
          </cell>
          <cell r="BC13">
            <v>613.45524835183983</v>
          </cell>
          <cell r="BD13">
            <v>613.45524835183971</v>
          </cell>
          <cell r="BE13">
            <v>613.45524835183983</v>
          </cell>
          <cell r="BF13">
            <v>587.51176648321575</v>
          </cell>
          <cell r="BG13">
            <v>575.62100396009635</v>
          </cell>
          <cell r="BH13">
            <v>575.62100396009646</v>
          </cell>
          <cell r="BI13">
            <v>575.62100396009635</v>
          </cell>
          <cell r="BJ13">
            <v>575.62100396009635</v>
          </cell>
          <cell r="BK13">
            <v>732.40292923806021</v>
          </cell>
          <cell r="BL13">
            <v>732.40292923806021</v>
          </cell>
          <cell r="BM13">
            <v>706.30922163767593</v>
          </cell>
          <cell r="BN13">
            <v>673.09904832809582</v>
          </cell>
          <cell r="BO13">
            <v>673.09904832809582</v>
          </cell>
          <cell r="BP13">
            <v>673.09904832809582</v>
          </cell>
          <cell r="BQ13">
            <v>673.09904832809582</v>
          </cell>
          <cell r="BR13">
            <v>644.63318549131293</v>
          </cell>
          <cell r="BS13">
            <v>631.58633169112068</v>
          </cell>
          <cell r="BT13">
            <v>631.5863316911209</v>
          </cell>
          <cell r="BU13">
            <v>631.58633169112068</v>
          </cell>
          <cell r="BV13">
            <v>631.58633169112079</v>
          </cell>
        </row>
        <row r="14">
          <cell r="O14">
            <v>0</v>
          </cell>
          <cell r="P14">
            <v>0</v>
          </cell>
          <cell r="Q14">
            <v>0</v>
          </cell>
          <cell r="R14">
            <v>0</v>
          </cell>
          <cell r="S14">
            <v>0</v>
          </cell>
          <cell r="T14">
            <v>0</v>
          </cell>
          <cell r="U14">
            <v>0</v>
          </cell>
          <cell r="V14">
            <v>0</v>
          </cell>
          <cell r="W14">
            <v>0</v>
          </cell>
          <cell r="X14">
            <v>0</v>
          </cell>
          <cell r="Y14">
            <v>0</v>
          </cell>
          <cell r="Z14">
            <v>0</v>
          </cell>
          <cell r="AA14">
            <v>0</v>
          </cell>
          <cell r="AB14">
            <v>14648.682048000004</v>
          </cell>
          <cell r="AC14">
            <v>17090.129056000002</v>
          </cell>
          <cell r="AD14">
            <v>19531.576064000004</v>
          </cell>
          <cell r="AE14">
            <v>19531.576064000004</v>
          </cell>
          <cell r="AF14">
            <v>19531.576064000004</v>
          </cell>
          <cell r="AG14">
            <v>21973.023072000007</v>
          </cell>
          <cell r="AH14">
            <v>21973.023072000007</v>
          </cell>
          <cell r="AI14">
            <v>21973.023072000007</v>
          </cell>
          <cell r="AJ14">
            <v>24414.470079999999</v>
          </cell>
          <cell r="AK14">
            <v>24380.767424000009</v>
          </cell>
          <cell r="AL14">
            <v>24370.124479999999</v>
          </cell>
          <cell r="AM14">
            <v>26991.710370584955</v>
          </cell>
          <cell r="AN14">
            <v>26991.710370584955</v>
          </cell>
          <cell r="AO14">
            <v>26991.710370584955</v>
          </cell>
          <cell r="AP14">
            <v>26991.710370584955</v>
          </cell>
          <cell r="AQ14">
            <v>26991.710370584959</v>
          </cell>
          <cell r="AR14">
            <v>26991.710370584955</v>
          </cell>
          <cell r="AS14">
            <v>26991.710370584951</v>
          </cell>
          <cell r="AT14">
            <v>26991.710370584951</v>
          </cell>
          <cell r="AU14">
            <v>26991.710370584955</v>
          </cell>
          <cell r="AV14">
            <v>26991.710370584955</v>
          </cell>
          <cell r="AW14">
            <v>26954.449994812279</v>
          </cell>
          <cell r="AX14">
            <v>26942.683560357749</v>
          </cell>
          <cell r="AY14">
            <v>29756.633214106201</v>
          </cell>
          <cell r="AZ14">
            <v>29756.633214106201</v>
          </cell>
          <cell r="BA14">
            <v>29756.633214106201</v>
          </cell>
          <cell r="BB14">
            <v>29756.633214106201</v>
          </cell>
          <cell r="BC14">
            <v>29756.633214106201</v>
          </cell>
          <cell r="BD14">
            <v>29756.633214106201</v>
          </cell>
          <cell r="BE14">
            <v>29756.633214106201</v>
          </cell>
          <cell r="BF14">
            <v>29756.633214106208</v>
          </cell>
          <cell r="BG14">
            <v>29756.633214106208</v>
          </cell>
          <cell r="BH14">
            <v>29756.633214106201</v>
          </cell>
          <cell r="BI14">
            <v>29715.556034480876</v>
          </cell>
          <cell r="BJ14">
            <v>29702.584293546573</v>
          </cell>
          <cell r="BK14">
            <v>32649.751634980894</v>
          </cell>
          <cell r="BL14">
            <v>32649.751634980894</v>
          </cell>
          <cell r="BM14">
            <v>32649.751634980894</v>
          </cell>
          <cell r="BN14">
            <v>32649.751634980898</v>
          </cell>
          <cell r="BO14">
            <v>32649.75163498089</v>
          </cell>
          <cell r="BP14">
            <v>32649.75163498089</v>
          </cell>
          <cell r="BQ14">
            <v>32649.751634980894</v>
          </cell>
          <cell r="BR14">
            <v>32649.751634980894</v>
          </cell>
          <cell r="BS14">
            <v>32649.751634980894</v>
          </cell>
          <cell r="BT14">
            <v>32649.751634980894</v>
          </cell>
          <cell r="BU14">
            <v>32604.680685489318</v>
          </cell>
          <cell r="BV14">
            <v>32590.447754070938</v>
          </cell>
        </row>
      </sheetData>
      <sheetData sheetId="21">
        <row r="11">
          <cell r="H11">
            <v>3264997.7600000002</v>
          </cell>
          <cell r="I11">
            <v>0</v>
          </cell>
          <cell r="J11">
            <v>0</v>
          </cell>
          <cell r="K11">
            <v>0</v>
          </cell>
          <cell r="L11">
            <v>0</v>
          </cell>
          <cell r="O11">
            <v>1154000</v>
          </cell>
          <cell r="P11">
            <v>2110997.7600000002</v>
          </cell>
          <cell r="Q11">
            <v>0</v>
          </cell>
          <cell r="R11">
            <v>0</v>
          </cell>
          <cell r="S11">
            <v>0</v>
          </cell>
          <cell r="T11">
            <v>300000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row>
        <row r="12">
          <cell r="H12">
            <v>0</v>
          </cell>
          <cell r="I12">
            <v>0</v>
          </cell>
          <cell r="J12">
            <v>563399.62666666671</v>
          </cell>
          <cell r="K12">
            <v>652999.55200000003</v>
          </cell>
          <cell r="L12">
            <v>652999.55200000003</v>
          </cell>
          <cell r="O12">
            <v>0</v>
          </cell>
          <cell r="P12">
            <v>0</v>
          </cell>
          <cell r="Q12">
            <v>0</v>
          </cell>
          <cell r="R12">
            <v>0</v>
          </cell>
          <cell r="S12">
            <v>0</v>
          </cell>
          <cell r="T12">
            <v>0</v>
          </cell>
          <cell r="U12">
            <v>50000</v>
          </cell>
          <cell r="V12">
            <v>50000</v>
          </cell>
          <cell r="W12">
            <v>50000</v>
          </cell>
          <cell r="X12">
            <v>50000</v>
          </cell>
          <cell r="Y12">
            <v>50000</v>
          </cell>
          <cell r="Z12">
            <v>50000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19233.333333333332</v>
          </cell>
          <cell r="AO12">
            <v>54416.629333333331</v>
          </cell>
          <cell r="AP12">
            <v>54416.629333333331</v>
          </cell>
          <cell r="AQ12">
            <v>54416.629333333331</v>
          </cell>
          <cell r="AR12">
            <v>54416.629333333331</v>
          </cell>
          <cell r="AS12">
            <v>54416.629333333331</v>
          </cell>
          <cell r="AT12">
            <v>54416.629333333331</v>
          </cell>
          <cell r="AU12">
            <v>54416.629333333331</v>
          </cell>
          <cell r="AV12">
            <v>54416.629333333331</v>
          </cell>
          <cell r="AW12">
            <v>54416.629333333331</v>
          </cell>
          <cell r="AX12">
            <v>54416.629333333331</v>
          </cell>
          <cell r="AY12">
            <v>54416.629333333331</v>
          </cell>
          <cell r="AZ12">
            <v>54416.629333333331</v>
          </cell>
          <cell r="BA12">
            <v>54416.629333333331</v>
          </cell>
          <cell r="BB12">
            <v>54416.629333333331</v>
          </cell>
          <cell r="BC12">
            <v>54416.629333333331</v>
          </cell>
          <cell r="BD12">
            <v>54416.629333333331</v>
          </cell>
          <cell r="BE12">
            <v>54416.629333333331</v>
          </cell>
          <cell r="BF12">
            <v>54416.629333333331</v>
          </cell>
          <cell r="BG12">
            <v>54416.629333333331</v>
          </cell>
          <cell r="BH12">
            <v>54416.629333333331</v>
          </cell>
          <cell r="BI12">
            <v>54416.629333333331</v>
          </cell>
          <cell r="BJ12">
            <v>54416.629333333331</v>
          </cell>
          <cell r="BK12">
            <v>54416.629333333331</v>
          </cell>
          <cell r="BL12">
            <v>54416.629333333331</v>
          </cell>
          <cell r="BM12">
            <v>54416.629333333331</v>
          </cell>
          <cell r="BN12">
            <v>54416.629333333331</v>
          </cell>
          <cell r="BO12">
            <v>54416.629333333331</v>
          </cell>
          <cell r="BP12">
            <v>54416.629333333331</v>
          </cell>
          <cell r="BQ12">
            <v>54416.629333333331</v>
          </cell>
          <cell r="BR12">
            <v>54416.629333333331</v>
          </cell>
          <cell r="BS12">
            <v>54416.629333333331</v>
          </cell>
          <cell r="BT12">
            <v>54416.629333333331</v>
          </cell>
          <cell r="BU12">
            <v>54416.629333333331</v>
          </cell>
          <cell r="BV12">
            <v>54416.629333333331</v>
          </cell>
        </row>
        <row r="15">
          <cell r="O15">
            <v>0</v>
          </cell>
          <cell r="P15">
            <v>0</v>
          </cell>
          <cell r="Q15">
            <v>0</v>
          </cell>
          <cell r="R15">
            <v>0</v>
          </cell>
          <cell r="S15">
            <v>0</v>
          </cell>
          <cell r="T15">
            <v>300000</v>
          </cell>
          <cell r="U15">
            <v>250000</v>
          </cell>
          <cell r="V15">
            <v>200000</v>
          </cell>
          <cell r="W15">
            <v>150000</v>
          </cell>
          <cell r="X15">
            <v>100000</v>
          </cell>
          <cell r="Y15">
            <v>50000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row>
        <row r="16">
          <cell r="O16">
            <v>1154000</v>
          </cell>
          <cell r="P16">
            <v>3264997.7600000002</v>
          </cell>
          <cell r="Q16">
            <v>3264997.7600000002</v>
          </cell>
          <cell r="R16">
            <v>3264997.7600000002</v>
          </cell>
          <cell r="S16">
            <v>3264997.7600000002</v>
          </cell>
          <cell r="T16">
            <v>3264997.7600000002</v>
          </cell>
          <cell r="U16">
            <v>3264997.7600000002</v>
          </cell>
          <cell r="V16">
            <v>3264997.7600000002</v>
          </cell>
          <cell r="W16">
            <v>3264997.7600000002</v>
          </cell>
          <cell r="X16">
            <v>3264997.7600000002</v>
          </cell>
          <cell r="Y16">
            <v>3264997.7600000002</v>
          </cell>
          <cell r="Z16">
            <v>3264997.7600000002</v>
          </cell>
          <cell r="AA16">
            <v>3264997.7600000002</v>
          </cell>
          <cell r="AB16">
            <v>3264997.7600000002</v>
          </cell>
          <cell r="AC16">
            <v>3264997.7600000002</v>
          </cell>
          <cell r="AD16">
            <v>3264997.7600000002</v>
          </cell>
          <cell r="AE16">
            <v>3264997.7600000002</v>
          </cell>
          <cell r="AF16">
            <v>3264997.7600000002</v>
          </cell>
          <cell r="AG16">
            <v>3264997.7600000002</v>
          </cell>
          <cell r="AH16">
            <v>3264997.7600000002</v>
          </cell>
          <cell r="AI16">
            <v>3264997.7600000002</v>
          </cell>
          <cell r="AJ16">
            <v>3264997.7600000002</v>
          </cell>
          <cell r="AK16">
            <v>3264997.7600000002</v>
          </cell>
          <cell r="AL16">
            <v>3264997.7600000002</v>
          </cell>
          <cell r="AM16">
            <v>3264997.7600000002</v>
          </cell>
          <cell r="AN16">
            <v>3245764.4266666668</v>
          </cell>
          <cell r="AO16">
            <v>3191347.7973333336</v>
          </cell>
          <cell r="AP16">
            <v>3136931.1680000005</v>
          </cell>
          <cell r="AQ16">
            <v>3082514.538666667</v>
          </cell>
          <cell r="AR16">
            <v>3028097.9093333334</v>
          </cell>
          <cell r="AS16">
            <v>2973681.2800000003</v>
          </cell>
          <cell r="AT16">
            <v>2919264.6506666667</v>
          </cell>
          <cell r="AU16">
            <v>2864848.0213333331</v>
          </cell>
          <cell r="AV16">
            <v>2810431.392</v>
          </cell>
          <cell r="AW16">
            <v>2756014.7626666664</v>
          </cell>
          <cell r="AX16">
            <v>2701598.1333333328</v>
          </cell>
          <cell r="AY16">
            <v>2647181.5039999993</v>
          </cell>
          <cell r="AZ16">
            <v>2592764.8746666657</v>
          </cell>
          <cell r="BA16">
            <v>2538348.2453333326</v>
          </cell>
          <cell r="BB16">
            <v>2483931.615999999</v>
          </cell>
          <cell r="BC16">
            <v>2429514.9866666654</v>
          </cell>
          <cell r="BD16">
            <v>2375098.3573333323</v>
          </cell>
          <cell r="BE16">
            <v>2320681.7279999987</v>
          </cell>
          <cell r="BF16">
            <v>2266265.0986666651</v>
          </cell>
          <cell r="BG16">
            <v>2211848.4693333316</v>
          </cell>
          <cell r="BH16">
            <v>2157431.839999998</v>
          </cell>
          <cell r="BI16">
            <v>2103015.2106666649</v>
          </cell>
          <cell r="BJ16">
            <v>2048598.5813333313</v>
          </cell>
          <cell r="BK16">
            <v>1994181.9519999977</v>
          </cell>
          <cell r="BL16">
            <v>1939765.3226666644</v>
          </cell>
          <cell r="BM16">
            <v>1885348.693333331</v>
          </cell>
          <cell r="BN16">
            <v>1830932.0639999975</v>
          </cell>
          <cell r="BO16">
            <v>1776515.4346666639</v>
          </cell>
          <cell r="BP16">
            <v>1722098.8053333305</v>
          </cell>
          <cell r="BQ16">
            <v>1667682.1759999972</v>
          </cell>
          <cell r="BR16">
            <v>1613265.5466666636</v>
          </cell>
          <cell r="BS16">
            <v>1558848.9173333303</v>
          </cell>
          <cell r="BT16">
            <v>1504432.2879999969</v>
          </cell>
          <cell r="BU16">
            <v>1450015.6586666638</v>
          </cell>
          <cell r="BV16">
            <v>1395599.0293333305</v>
          </cell>
        </row>
        <row r="18">
          <cell r="H18">
            <v>-287949.8133333333</v>
          </cell>
          <cell r="I18">
            <v>-326499.77600000001</v>
          </cell>
          <cell r="J18">
            <v>-299795.76533333334</v>
          </cell>
          <cell r="K18">
            <v>-234789.00426666651</v>
          </cell>
          <cell r="L18">
            <v>-169489.0490666664</v>
          </cell>
          <cell r="O18">
            <v>0</v>
          </cell>
          <cell r="P18">
            <v>-9616.6666666666661</v>
          </cell>
          <cell r="Q18">
            <v>-27208.314666666665</v>
          </cell>
          <cell r="R18">
            <v>-27208.314666666665</v>
          </cell>
          <cell r="S18">
            <v>-27208.314666666665</v>
          </cell>
          <cell r="T18">
            <v>-27208.314666666665</v>
          </cell>
          <cell r="U18">
            <v>-29291.647999999997</v>
          </cell>
          <cell r="V18">
            <v>-28874.981333333333</v>
          </cell>
          <cell r="W18">
            <v>-28458.314666666665</v>
          </cell>
          <cell r="X18">
            <v>-28041.647999999997</v>
          </cell>
          <cell r="Y18">
            <v>-27624.981333333333</v>
          </cell>
          <cell r="Z18">
            <v>-27208.314666666665</v>
          </cell>
          <cell r="AA18">
            <v>-27208.314666666665</v>
          </cell>
          <cell r="AB18">
            <v>-27208.314666666665</v>
          </cell>
          <cell r="AC18">
            <v>-27208.314666666665</v>
          </cell>
          <cell r="AD18">
            <v>-27208.314666666665</v>
          </cell>
          <cell r="AE18">
            <v>-27208.314666666665</v>
          </cell>
          <cell r="AF18">
            <v>-27208.314666666665</v>
          </cell>
          <cell r="AG18">
            <v>-27208.314666666665</v>
          </cell>
          <cell r="AH18">
            <v>-27208.314666666665</v>
          </cell>
          <cell r="AI18">
            <v>-27208.314666666665</v>
          </cell>
          <cell r="AJ18">
            <v>-27208.314666666665</v>
          </cell>
          <cell r="AK18">
            <v>-27208.314666666665</v>
          </cell>
          <cell r="AL18">
            <v>-27208.314666666665</v>
          </cell>
          <cell r="AM18">
            <v>-27208.314666666665</v>
          </cell>
          <cell r="AN18">
            <v>-27048.036888888892</v>
          </cell>
          <cell r="AO18">
            <v>-26594.56497777778</v>
          </cell>
          <cell r="AP18">
            <v>-26141.093066666668</v>
          </cell>
          <cell r="AQ18">
            <v>-25687.621155555556</v>
          </cell>
          <cell r="AR18">
            <v>-25234.149244444445</v>
          </cell>
          <cell r="AS18">
            <v>-24780.677333333333</v>
          </cell>
          <cell r="AT18">
            <v>-24327.205422222221</v>
          </cell>
          <cell r="AU18">
            <v>-23873.73351111111</v>
          </cell>
          <cell r="AV18">
            <v>-23420.261599999998</v>
          </cell>
          <cell r="AW18">
            <v>-22966.789688888886</v>
          </cell>
          <cell r="AX18">
            <v>-22513.317777777775</v>
          </cell>
          <cell r="AY18">
            <v>-22059.845866666663</v>
          </cell>
          <cell r="AZ18">
            <v>-21606.373955555548</v>
          </cell>
          <cell r="BA18">
            <v>-21152.902044444436</v>
          </cell>
          <cell r="BB18">
            <v>-20699.430133333324</v>
          </cell>
          <cell r="BC18">
            <v>-20245.958222222212</v>
          </cell>
          <cell r="BD18">
            <v>-19792.486311111101</v>
          </cell>
          <cell r="BE18">
            <v>-19339.014399999989</v>
          </cell>
          <cell r="BF18">
            <v>-18885.542488888877</v>
          </cell>
          <cell r="BG18">
            <v>-18432.070577777762</v>
          </cell>
          <cell r="BH18">
            <v>-17978.59866666665</v>
          </cell>
          <cell r="BI18">
            <v>-17525.126755555539</v>
          </cell>
          <cell r="BJ18">
            <v>-17071.654844444427</v>
          </cell>
          <cell r="BK18">
            <v>-16618.182933333315</v>
          </cell>
          <cell r="BL18">
            <v>-16164.711022222204</v>
          </cell>
          <cell r="BM18">
            <v>-15711.239111111092</v>
          </cell>
          <cell r="BN18">
            <v>-15257.767199999978</v>
          </cell>
          <cell r="BO18">
            <v>-14804.295288888867</v>
          </cell>
          <cell r="BP18">
            <v>-14350.823377777753</v>
          </cell>
          <cell r="BQ18">
            <v>-13897.351466666641</v>
          </cell>
          <cell r="BR18">
            <v>-13443.87955555553</v>
          </cell>
          <cell r="BS18">
            <v>-12990.407644444418</v>
          </cell>
          <cell r="BT18">
            <v>-12536.935733333308</v>
          </cell>
          <cell r="BU18">
            <v>-12083.463822222198</v>
          </cell>
          <cell r="BV18">
            <v>-11629.991911111087</v>
          </cell>
        </row>
      </sheetData>
      <sheetData sheetId="22">
        <row r="14">
          <cell r="O14">
            <v>0</v>
          </cell>
          <cell r="P14">
            <v>0</v>
          </cell>
          <cell r="Q14">
            <v>2688.3239171374767</v>
          </cell>
          <cell r="R14">
            <v>2845.103578154426</v>
          </cell>
          <cell r="S14">
            <v>2845.103578154426</v>
          </cell>
          <cell r="T14">
            <v>2845.103578154426</v>
          </cell>
          <cell r="U14">
            <v>2845.103578154426</v>
          </cell>
          <cell r="V14">
            <v>17799.183804143126</v>
          </cell>
          <cell r="W14">
            <v>17799.183804143126</v>
          </cell>
          <cell r="X14">
            <v>17799.183804143126</v>
          </cell>
          <cell r="Y14">
            <v>17799.183804143126</v>
          </cell>
          <cell r="Z14">
            <v>17799.183804143126</v>
          </cell>
          <cell r="AA14">
            <v>17799.183804143126</v>
          </cell>
          <cell r="AB14">
            <v>17799.183804143126</v>
          </cell>
          <cell r="AC14">
            <v>17799.183804143126</v>
          </cell>
          <cell r="AD14">
            <v>17799.183804143126</v>
          </cell>
          <cell r="AE14">
            <v>17799.183804143126</v>
          </cell>
          <cell r="AF14">
            <v>17799.183804143126</v>
          </cell>
          <cell r="AG14">
            <v>17799.183804143126</v>
          </cell>
          <cell r="AH14">
            <v>17799.183804143126</v>
          </cell>
          <cell r="AI14">
            <v>17799.183804143126</v>
          </cell>
          <cell r="AJ14">
            <v>17799.183804143126</v>
          </cell>
          <cell r="AK14">
            <v>17799.183804143126</v>
          </cell>
          <cell r="AL14">
            <v>17799.183804143126</v>
          </cell>
          <cell r="AM14">
            <v>17799.183804143126</v>
          </cell>
          <cell r="AN14">
            <v>17799.183804143126</v>
          </cell>
          <cell r="AO14">
            <v>17799.183804143126</v>
          </cell>
          <cell r="AP14">
            <v>17799.183804143126</v>
          </cell>
          <cell r="AQ14">
            <v>17799.183804143126</v>
          </cell>
          <cell r="AR14">
            <v>17799.183804143126</v>
          </cell>
          <cell r="AS14">
            <v>17799.183804143126</v>
          </cell>
          <cell r="AT14">
            <v>17799.183804143126</v>
          </cell>
          <cell r="AU14">
            <v>17799.183804143126</v>
          </cell>
          <cell r="AV14">
            <v>17799.183804143126</v>
          </cell>
          <cell r="AW14">
            <v>17799.183804143126</v>
          </cell>
          <cell r="AX14">
            <v>17799.183804143126</v>
          </cell>
          <cell r="AY14">
            <v>17799.183804143126</v>
          </cell>
          <cell r="AZ14">
            <v>17799.183804143126</v>
          </cell>
          <cell r="BA14">
            <v>17799.183804143126</v>
          </cell>
          <cell r="BB14">
            <v>17799.183804143126</v>
          </cell>
          <cell r="BC14">
            <v>17799.183804143126</v>
          </cell>
          <cell r="BD14">
            <v>17799.183804143126</v>
          </cell>
          <cell r="BE14">
            <v>17799.183804143126</v>
          </cell>
          <cell r="BF14">
            <v>17799.183804143126</v>
          </cell>
          <cell r="BG14">
            <v>17799.183804143126</v>
          </cell>
          <cell r="BH14">
            <v>17799.183804143126</v>
          </cell>
          <cell r="BI14">
            <v>17799.183804143126</v>
          </cell>
          <cell r="BJ14">
            <v>17799.183804143126</v>
          </cell>
          <cell r="BK14">
            <v>17799.183804143126</v>
          </cell>
          <cell r="BL14">
            <v>17799.183804143126</v>
          </cell>
          <cell r="BM14">
            <v>17799.183804143126</v>
          </cell>
          <cell r="BN14">
            <v>17799.183804143126</v>
          </cell>
          <cell r="BO14">
            <v>17799.183804143126</v>
          </cell>
          <cell r="BP14">
            <v>17799.183804143126</v>
          </cell>
          <cell r="BQ14">
            <v>17799.183804143126</v>
          </cell>
          <cell r="BR14">
            <v>17799.183804143126</v>
          </cell>
          <cell r="BS14">
            <v>17799.183804143126</v>
          </cell>
          <cell r="BT14">
            <v>17799.183804143126</v>
          </cell>
          <cell r="BU14">
            <v>17799.183804143126</v>
          </cell>
          <cell r="BV14">
            <v>17799.183804143126</v>
          </cell>
        </row>
        <row r="15">
          <cell r="H15">
            <v>2668628.3596986816</v>
          </cell>
          <cell r="I15">
            <v>2455038.1540489639</v>
          </cell>
          <cell r="J15">
            <v>2241447.9483992462</v>
          </cell>
          <cell r="K15">
            <v>2027857.7427495287</v>
          </cell>
          <cell r="L15">
            <v>1814267.5370998112</v>
          </cell>
          <cell r="O15">
            <v>967796.61016949161</v>
          </cell>
          <cell r="P15">
            <v>1789495.8644067799</v>
          </cell>
          <cell r="Q15">
            <v>1786807.5404896424</v>
          </cell>
          <cell r="R15">
            <v>2207625.0809792844</v>
          </cell>
          <cell r="S15">
            <v>2204779.9774011299</v>
          </cell>
          <cell r="T15">
            <v>2760469.3822975517</v>
          </cell>
          <cell r="U15">
            <v>2757624.2787193973</v>
          </cell>
          <cell r="V15">
            <v>2739825.094915254</v>
          </cell>
          <cell r="W15">
            <v>2722025.9111111108</v>
          </cell>
          <cell r="X15">
            <v>2704226.7273069676</v>
          </cell>
          <cell r="Y15">
            <v>2686427.5435028244</v>
          </cell>
          <cell r="Z15">
            <v>2668628.3596986812</v>
          </cell>
          <cell r="AA15">
            <v>2650829.1758945379</v>
          </cell>
          <cell r="AB15">
            <v>2633029.9920903947</v>
          </cell>
          <cell r="AC15">
            <v>2615230.8082862515</v>
          </cell>
          <cell r="AD15">
            <v>2597431.6244821083</v>
          </cell>
          <cell r="AE15">
            <v>2579632.4406779651</v>
          </cell>
          <cell r="AF15">
            <v>2561833.2568738218</v>
          </cell>
          <cell r="AG15">
            <v>2544034.0730696786</v>
          </cell>
          <cell r="AH15">
            <v>2526234.8892655354</v>
          </cell>
          <cell r="AI15">
            <v>2508435.7054613922</v>
          </cell>
          <cell r="AJ15">
            <v>2490636.521657249</v>
          </cell>
          <cell r="AK15">
            <v>2472837.3378531057</v>
          </cell>
          <cell r="AL15">
            <v>2455038.1540489625</v>
          </cell>
          <cell r="AM15">
            <v>2437238.9702448193</v>
          </cell>
          <cell r="AN15">
            <v>2419439.7864406761</v>
          </cell>
          <cell r="AO15">
            <v>2401640.6026365329</v>
          </cell>
          <cell r="AP15">
            <v>2383841.4188323896</v>
          </cell>
          <cell r="AQ15">
            <v>2366042.2350282464</v>
          </cell>
          <cell r="AR15">
            <v>2348243.0512241032</v>
          </cell>
          <cell r="AS15">
            <v>2330443.86741996</v>
          </cell>
          <cell r="AT15">
            <v>2312644.6836158168</v>
          </cell>
          <cell r="AU15">
            <v>2294845.4998116735</v>
          </cell>
          <cell r="AV15">
            <v>2277046.3160075303</v>
          </cell>
          <cell r="AW15">
            <v>2259247.1322033871</v>
          </cell>
          <cell r="AX15">
            <v>2241447.9483992439</v>
          </cell>
          <cell r="AY15">
            <v>2223648.7645951007</v>
          </cell>
          <cell r="AZ15">
            <v>2205849.5807909574</v>
          </cell>
          <cell r="BA15">
            <v>2188050.3969868142</v>
          </cell>
          <cell r="BB15">
            <v>2170251.213182671</v>
          </cell>
          <cell r="BC15">
            <v>2152452.0293785278</v>
          </cell>
          <cell r="BD15">
            <v>2134652.8455743846</v>
          </cell>
          <cell r="BE15">
            <v>2116853.6617702413</v>
          </cell>
          <cell r="BF15">
            <v>2099054.4779660981</v>
          </cell>
          <cell r="BG15">
            <v>2081255.2941619549</v>
          </cell>
          <cell r="BH15">
            <v>2063456.1103578117</v>
          </cell>
          <cell r="BI15">
            <v>2045656.9265536685</v>
          </cell>
          <cell r="BJ15">
            <v>2027857.7427495252</v>
          </cell>
          <cell r="BK15">
            <v>2010058.558945382</v>
          </cell>
          <cell r="BL15">
            <v>1992259.3751412388</v>
          </cell>
          <cell r="BM15">
            <v>1974460.1913370956</v>
          </cell>
          <cell r="BN15">
            <v>1956661.0075329524</v>
          </cell>
          <cell r="BO15">
            <v>1938861.8237288091</v>
          </cell>
          <cell r="BP15">
            <v>1921062.6399246659</v>
          </cell>
          <cell r="BQ15">
            <v>1903263.4561205227</v>
          </cell>
          <cell r="BR15">
            <v>1885464.2723163795</v>
          </cell>
          <cell r="BS15">
            <v>1867665.0885122363</v>
          </cell>
          <cell r="BT15">
            <v>1849865.904708093</v>
          </cell>
          <cell r="BU15">
            <v>1832066.7209039498</v>
          </cell>
          <cell r="BV15">
            <v>1814267.5370998066</v>
          </cell>
        </row>
        <row r="24">
          <cell r="B24" t="str">
            <v>Оборудование, транспортные средства (без НДС)</v>
          </cell>
          <cell r="F24" t="str">
            <v>тыс. руб.</v>
          </cell>
          <cell r="H24">
            <v>1794489.6271186443</v>
          </cell>
          <cell r="I24">
            <v>0</v>
          </cell>
          <cell r="J24">
            <v>0</v>
          </cell>
          <cell r="K24">
            <v>0</v>
          </cell>
          <cell r="L24">
            <v>0</v>
          </cell>
          <cell r="O24">
            <v>0</v>
          </cell>
          <cell r="P24">
            <v>812292.47457627126</v>
          </cell>
          <cell r="Q24">
            <v>0</v>
          </cell>
          <cell r="R24">
            <v>423662.64406779665</v>
          </cell>
          <cell r="S24">
            <v>0</v>
          </cell>
          <cell r="T24">
            <v>558534.50847457629</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t="str">
            <v>Закупка_бизнес</v>
          </cell>
        </row>
        <row r="33">
          <cell r="B33" t="str">
            <v>Амортизация</v>
          </cell>
          <cell r="F33" t="str">
            <v>тыс. руб.</v>
          </cell>
          <cell r="H33">
            <v>74770.401129943508</v>
          </cell>
          <cell r="I33">
            <v>179448.96271186441</v>
          </cell>
          <cell r="J33">
            <v>179448.96271186441</v>
          </cell>
          <cell r="K33">
            <v>179448.96271186441</v>
          </cell>
          <cell r="L33">
            <v>179448.96271186441</v>
          </cell>
          <cell r="M33" t="str">
            <v>&lt;&lt;</v>
          </cell>
          <cell r="O33">
            <v>0</v>
          </cell>
          <cell r="P33">
            <v>0</v>
          </cell>
          <cell r="Q33">
            <v>0</v>
          </cell>
          <cell r="R33">
            <v>0</v>
          </cell>
          <cell r="S33">
            <v>0</v>
          </cell>
          <cell r="T33">
            <v>0</v>
          </cell>
          <cell r="U33">
            <v>0</v>
          </cell>
          <cell r="V33">
            <v>14954.0802259887</v>
          </cell>
          <cell r="W33">
            <v>14954.0802259887</v>
          </cell>
          <cell r="X33">
            <v>14954.0802259887</v>
          </cell>
          <cell r="Y33">
            <v>14954.0802259887</v>
          </cell>
          <cell r="Z33">
            <v>14954.0802259887</v>
          </cell>
          <cell r="AA33">
            <v>14954.0802259887</v>
          </cell>
          <cell r="AB33">
            <v>14954.0802259887</v>
          </cell>
          <cell r="AC33">
            <v>14954.0802259887</v>
          </cell>
          <cell r="AD33">
            <v>14954.0802259887</v>
          </cell>
          <cell r="AE33">
            <v>14954.0802259887</v>
          </cell>
          <cell r="AF33">
            <v>14954.0802259887</v>
          </cell>
          <cell r="AG33">
            <v>14954.0802259887</v>
          </cell>
          <cell r="AH33">
            <v>14954.0802259887</v>
          </cell>
          <cell r="AI33">
            <v>14954.0802259887</v>
          </cell>
          <cell r="AJ33">
            <v>14954.0802259887</v>
          </cell>
          <cell r="AK33">
            <v>14954.0802259887</v>
          </cell>
          <cell r="AL33">
            <v>14954.0802259887</v>
          </cell>
          <cell r="AM33">
            <v>14954.0802259887</v>
          </cell>
          <cell r="AN33">
            <v>14954.0802259887</v>
          </cell>
          <cell r="AO33">
            <v>14954.0802259887</v>
          </cell>
          <cell r="AP33">
            <v>14954.0802259887</v>
          </cell>
          <cell r="AQ33">
            <v>14954.0802259887</v>
          </cell>
          <cell r="AR33">
            <v>14954.0802259887</v>
          </cell>
          <cell r="AS33">
            <v>14954.0802259887</v>
          </cell>
          <cell r="AT33">
            <v>14954.0802259887</v>
          </cell>
          <cell r="AU33">
            <v>14954.0802259887</v>
          </cell>
          <cell r="AV33">
            <v>14954.0802259887</v>
          </cell>
          <cell r="AW33">
            <v>14954.0802259887</v>
          </cell>
          <cell r="AX33">
            <v>14954.0802259887</v>
          </cell>
          <cell r="AY33">
            <v>14954.0802259887</v>
          </cell>
          <cell r="AZ33">
            <v>14954.0802259887</v>
          </cell>
          <cell r="BA33">
            <v>14954.0802259887</v>
          </cell>
          <cell r="BB33">
            <v>14954.0802259887</v>
          </cell>
          <cell r="BC33">
            <v>14954.0802259887</v>
          </cell>
          <cell r="BD33">
            <v>14954.0802259887</v>
          </cell>
          <cell r="BE33">
            <v>14954.0802259887</v>
          </cell>
          <cell r="BF33">
            <v>14954.0802259887</v>
          </cell>
          <cell r="BG33">
            <v>14954.0802259887</v>
          </cell>
          <cell r="BH33">
            <v>14954.0802259887</v>
          </cell>
          <cell r="BI33">
            <v>14954.0802259887</v>
          </cell>
          <cell r="BJ33">
            <v>14954.0802259887</v>
          </cell>
          <cell r="BK33">
            <v>14954.0802259887</v>
          </cell>
          <cell r="BL33">
            <v>14954.0802259887</v>
          </cell>
          <cell r="BM33">
            <v>14954.0802259887</v>
          </cell>
          <cell r="BN33">
            <v>14954.0802259887</v>
          </cell>
          <cell r="BO33">
            <v>14954.0802259887</v>
          </cell>
          <cell r="BP33">
            <v>14954.0802259887</v>
          </cell>
          <cell r="BQ33">
            <v>14954.0802259887</v>
          </cell>
          <cell r="BR33">
            <v>14954.0802259887</v>
          </cell>
          <cell r="BS33">
            <v>14954.0802259887</v>
          </cell>
          <cell r="BT33">
            <v>14954.0802259887</v>
          </cell>
          <cell r="BU33">
            <v>14954.0802259887</v>
          </cell>
          <cell r="BV33">
            <v>14954.0802259887</v>
          </cell>
          <cell r="BW33" t="str">
            <v>Аморт_бизнес</v>
          </cell>
        </row>
        <row r="99">
          <cell r="O99">
            <v>967796.61016949161</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row>
        <row r="107">
          <cell r="O107">
            <v>0</v>
          </cell>
          <cell r="P107">
            <v>0</v>
          </cell>
          <cell r="Q107">
            <v>2688.3239171374767</v>
          </cell>
          <cell r="R107">
            <v>2688.3239171374767</v>
          </cell>
          <cell r="S107">
            <v>2688.3239171374767</v>
          </cell>
          <cell r="T107">
            <v>2688.3239171374767</v>
          </cell>
          <cell r="U107">
            <v>2688.3239171374767</v>
          </cell>
          <cell r="V107">
            <v>2688.3239171374767</v>
          </cell>
          <cell r="W107">
            <v>2688.3239171374767</v>
          </cell>
          <cell r="X107">
            <v>2688.3239171374767</v>
          </cell>
          <cell r="Y107">
            <v>2688.3239171374767</v>
          </cell>
          <cell r="Z107">
            <v>2688.3239171374767</v>
          </cell>
          <cell r="AA107">
            <v>2688.3239171374767</v>
          </cell>
          <cell r="AB107">
            <v>2688.3239171374767</v>
          </cell>
          <cell r="AC107">
            <v>2688.3239171374767</v>
          </cell>
          <cell r="AD107">
            <v>2688.3239171374767</v>
          </cell>
          <cell r="AE107">
            <v>2688.3239171374767</v>
          </cell>
          <cell r="AF107">
            <v>2688.3239171374767</v>
          </cell>
          <cell r="AG107">
            <v>2688.3239171374767</v>
          </cell>
          <cell r="AH107">
            <v>2688.3239171374767</v>
          </cell>
          <cell r="AI107">
            <v>2688.3239171374767</v>
          </cell>
          <cell r="AJ107">
            <v>2688.3239171374767</v>
          </cell>
          <cell r="AK107">
            <v>2688.3239171374767</v>
          </cell>
          <cell r="AL107">
            <v>2688.3239171374767</v>
          </cell>
          <cell r="AM107">
            <v>2688.3239171374767</v>
          </cell>
          <cell r="AN107">
            <v>2688.3239171374767</v>
          </cell>
          <cell r="AO107">
            <v>2688.3239171374767</v>
          </cell>
          <cell r="AP107">
            <v>2688.3239171374767</v>
          </cell>
          <cell r="AQ107">
            <v>2688.3239171374767</v>
          </cell>
          <cell r="AR107">
            <v>2688.3239171374767</v>
          </cell>
          <cell r="AS107">
            <v>2688.3239171374767</v>
          </cell>
          <cell r="AT107">
            <v>2688.3239171374767</v>
          </cell>
          <cell r="AU107">
            <v>2688.3239171374767</v>
          </cell>
          <cell r="AV107">
            <v>2688.3239171374767</v>
          </cell>
          <cell r="AW107">
            <v>2688.3239171374767</v>
          </cell>
          <cell r="AX107">
            <v>2688.3239171374767</v>
          </cell>
          <cell r="AY107">
            <v>2688.3239171374767</v>
          </cell>
          <cell r="AZ107">
            <v>2688.3239171374767</v>
          </cell>
          <cell r="BA107">
            <v>2688.3239171374767</v>
          </cell>
          <cell r="BB107">
            <v>2688.3239171374767</v>
          </cell>
          <cell r="BC107">
            <v>2688.3239171374767</v>
          </cell>
          <cell r="BD107">
            <v>2688.3239171374767</v>
          </cell>
          <cell r="BE107">
            <v>2688.3239171374767</v>
          </cell>
          <cell r="BF107">
            <v>2688.3239171374767</v>
          </cell>
          <cell r="BG107">
            <v>2688.3239171374767</v>
          </cell>
          <cell r="BH107">
            <v>2688.3239171374767</v>
          </cell>
          <cell r="BI107">
            <v>2688.3239171374767</v>
          </cell>
          <cell r="BJ107">
            <v>2688.3239171374767</v>
          </cell>
          <cell r="BK107">
            <v>2688.3239171374767</v>
          </cell>
          <cell r="BL107">
            <v>2688.3239171374767</v>
          </cell>
          <cell r="BM107">
            <v>2688.3239171374767</v>
          </cell>
          <cell r="BN107">
            <v>2688.3239171374767</v>
          </cell>
          <cell r="BO107">
            <v>2688.3239171374767</v>
          </cell>
          <cell r="BP107">
            <v>2688.3239171374767</v>
          </cell>
          <cell r="BQ107">
            <v>2688.3239171374767</v>
          </cell>
          <cell r="BR107">
            <v>2688.3239171374767</v>
          </cell>
          <cell r="BS107">
            <v>2688.3239171374767</v>
          </cell>
          <cell r="BT107">
            <v>2688.3239171374767</v>
          </cell>
          <cell r="BU107">
            <v>2688.3239171374767</v>
          </cell>
          <cell r="BV107">
            <v>2688.3239171374767</v>
          </cell>
        </row>
        <row r="174">
          <cell r="B174" t="str">
            <v>Офис (без НДС)</v>
          </cell>
          <cell r="F174" t="str">
            <v>тыс. руб.</v>
          </cell>
          <cell r="H174">
            <v>9406.7796610169498</v>
          </cell>
          <cell r="I174">
            <v>0</v>
          </cell>
          <cell r="J174">
            <v>0</v>
          </cell>
          <cell r="K174">
            <v>0</v>
          </cell>
          <cell r="L174">
            <v>0</v>
          </cell>
          <cell r="M174" t="str">
            <v>&lt;&lt;</v>
          </cell>
          <cell r="O174">
            <v>0</v>
          </cell>
          <cell r="P174">
            <v>9406.7796610169498</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t="str">
            <v>Закупка_упр</v>
          </cell>
        </row>
        <row r="184">
          <cell r="B184" t="str">
            <v>Амортизация</v>
          </cell>
          <cell r="F184" t="str">
            <v>тыс. руб.</v>
          </cell>
          <cell r="H184">
            <v>1411.0169491525426</v>
          </cell>
          <cell r="I184">
            <v>1881.35593220339</v>
          </cell>
          <cell r="J184">
            <v>1881.35593220339</v>
          </cell>
          <cell r="K184">
            <v>1881.35593220339</v>
          </cell>
          <cell r="L184">
            <v>1881.35593220339</v>
          </cell>
          <cell r="M184" t="str">
            <v>&lt;&lt;</v>
          </cell>
          <cell r="O184">
            <v>0</v>
          </cell>
          <cell r="P184">
            <v>0</v>
          </cell>
          <cell r="Q184">
            <v>0</v>
          </cell>
          <cell r="R184">
            <v>156.77966101694918</v>
          </cell>
          <cell r="S184">
            <v>156.77966101694918</v>
          </cell>
          <cell r="T184">
            <v>156.77966101694918</v>
          </cell>
          <cell r="U184">
            <v>156.77966101694918</v>
          </cell>
          <cell r="V184">
            <v>156.77966101694918</v>
          </cell>
          <cell r="W184">
            <v>156.77966101694918</v>
          </cell>
          <cell r="X184">
            <v>156.77966101694918</v>
          </cell>
          <cell r="Y184">
            <v>156.77966101694918</v>
          </cell>
          <cell r="Z184">
            <v>156.77966101694918</v>
          </cell>
          <cell r="AA184">
            <v>156.77966101694918</v>
          </cell>
          <cell r="AB184">
            <v>156.77966101694918</v>
          </cell>
          <cell r="AC184">
            <v>156.77966101694918</v>
          </cell>
          <cell r="AD184">
            <v>156.77966101694918</v>
          </cell>
          <cell r="AE184">
            <v>156.77966101694918</v>
          </cell>
          <cell r="AF184">
            <v>156.77966101694918</v>
          </cell>
          <cell r="AG184">
            <v>156.77966101694918</v>
          </cell>
          <cell r="AH184">
            <v>156.77966101694918</v>
          </cell>
          <cell r="AI184">
            <v>156.77966101694918</v>
          </cell>
          <cell r="AJ184">
            <v>156.77966101694918</v>
          </cell>
          <cell r="AK184">
            <v>156.77966101694918</v>
          </cell>
          <cell r="AL184">
            <v>156.77966101694918</v>
          </cell>
          <cell r="AM184">
            <v>156.77966101694918</v>
          </cell>
          <cell r="AN184">
            <v>156.77966101694918</v>
          </cell>
          <cell r="AO184">
            <v>156.77966101694918</v>
          </cell>
          <cell r="AP184">
            <v>156.77966101694918</v>
          </cell>
          <cell r="AQ184">
            <v>156.77966101694918</v>
          </cell>
          <cell r="AR184">
            <v>156.77966101694918</v>
          </cell>
          <cell r="AS184">
            <v>156.77966101694918</v>
          </cell>
          <cell r="AT184">
            <v>156.77966101694918</v>
          </cell>
          <cell r="AU184">
            <v>156.77966101694918</v>
          </cell>
          <cell r="AV184">
            <v>156.77966101694918</v>
          </cell>
          <cell r="AW184">
            <v>156.77966101694918</v>
          </cell>
          <cell r="AX184">
            <v>156.77966101694918</v>
          </cell>
          <cell r="AY184">
            <v>156.77966101694918</v>
          </cell>
          <cell r="AZ184">
            <v>156.77966101694918</v>
          </cell>
          <cell r="BA184">
            <v>156.77966101694918</v>
          </cell>
          <cell r="BB184">
            <v>156.77966101694918</v>
          </cell>
          <cell r="BC184">
            <v>156.77966101694918</v>
          </cell>
          <cell r="BD184">
            <v>156.77966101694918</v>
          </cell>
          <cell r="BE184">
            <v>156.77966101694918</v>
          </cell>
          <cell r="BF184">
            <v>156.77966101694918</v>
          </cell>
          <cell r="BG184">
            <v>156.77966101694918</v>
          </cell>
          <cell r="BH184">
            <v>156.77966101694918</v>
          </cell>
          <cell r="BI184">
            <v>156.77966101694918</v>
          </cell>
          <cell r="BJ184">
            <v>156.77966101694918</v>
          </cell>
          <cell r="BK184">
            <v>156.77966101694918</v>
          </cell>
          <cell r="BL184">
            <v>156.77966101694918</v>
          </cell>
          <cell r="BM184">
            <v>156.77966101694918</v>
          </cell>
          <cell r="BN184">
            <v>156.77966101694918</v>
          </cell>
          <cell r="BO184">
            <v>156.77966101694918</v>
          </cell>
          <cell r="BP184">
            <v>156.77966101694918</v>
          </cell>
          <cell r="BQ184">
            <v>156.77966101694918</v>
          </cell>
          <cell r="BR184">
            <v>156.77966101694918</v>
          </cell>
          <cell r="BS184">
            <v>156.77966101694918</v>
          </cell>
          <cell r="BT184">
            <v>156.77966101694918</v>
          </cell>
          <cell r="BU184">
            <v>156.77966101694918</v>
          </cell>
          <cell r="BV184">
            <v>156.77966101694918</v>
          </cell>
          <cell r="BW184" t="str">
            <v>Аморт_упр</v>
          </cell>
        </row>
      </sheetData>
      <sheetData sheetId="23">
        <row r="10">
          <cell r="H10">
            <v>21137.711864406781</v>
          </cell>
          <cell r="I10">
            <v>24904.067796610165</v>
          </cell>
          <cell r="J10">
            <v>26771.872881355943</v>
          </cell>
          <cell r="K10">
            <v>28779.763347457632</v>
          </cell>
          <cell r="L10">
            <v>30633.080896320967</v>
          </cell>
          <cell r="M10" t="str">
            <v>&gt;&gt;</v>
          </cell>
          <cell r="O10">
            <v>0</v>
          </cell>
          <cell r="P10">
            <v>1921.6101694915253</v>
          </cell>
          <cell r="Q10">
            <v>1921.6101694915253</v>
          </cell>
          <cell r="R10">
            <v>1921.6101694915253</v>
          </cell>
          <cell r="S10">
            <v>1921.6101694915253</v>
          </cell>
          <cell r="T10">
            <v>1921.6101694915253</v>
          </cell>
          <cell r="U10">
            <v>1921.6101694915253</v>
          </cell>
          <cell r="V10">
            <v>1921.6101694915253</v>
          </cell>
          <cell r="W10">
            <v>1921.6101694915253</v>
          </cell>
          <cell r="X10">
            <v>1921.6101694915253</v>
          </cell>
          <cell r="Y10">
            <v>1921.6101694915253</v>
          </cell>
          <cell r="Z10">
            <v>1921.6101694915253</v>
          </cell>
          <cell r="AA10">
            <v>2075.3389830508477</v>
          </cell>
          <cell r="AB10">
            <v>2075.3389830508477</v>
          </cell>
          <cell r="AC10">
            <v>2075.3389830508477</v>
          </cell>
          <cell r="AD10">
            <v>2075.3389830508477</v>
          </cell>
          <cell r="AE10">
            <v>2075.3389830508477</v>
          </cell>
          <cell r="AF10">
            <v>2075.3389830508477</v>
          </cell>
          <cell r="AG10">
            <v>2075.3389830508477</v>
          </cell>
          <cell r="AH10">
            <v>2075.3389830508477</v>
          </cell>
          <cell r="AI10">
            <v>2075.3389830508477</v>
          </cell>
          <cell r="AJ10">
            <v>2075.3389830508477</v>
          </cell>
          <cell r="AK10">
            <v>2075.3389830508477</v>
          </cell>
          <cell r="AL10">
            <v>2075.3389830508477</v>
          </cell>
          <cell r="AM10">
            <v>2230.9894067796613</v>
          </cell>
          <cell r="AN10">
            <v>2230.9894067796613</v>
          </cell>
          <cell r="AO10">
            <v>2230.9894067796613</v>
          </cell>
          <cell r="AP10">
            <v>2230.9894067796613</v>
          </cell>
          <cell r="AQ10">
            <v>2230.9894067796613</v>
          </cell>
          <cell r="AR10">
            <v>2230.9894067796613</v>
          </cell>
          <cell r="AS10">
            <v>2230.9894067796613</v>
          </cell>
          <cell r="AT10">
            <v>2230.9894067796613</v>
          </cell>
          <cell r="AU10">
            <v>2230.9894067796613</v>
          </cell>
          <cell r="AV10">
            <v>2230.9894067796613</v>
          </cell>
          <cell r="AW10">
            <v>2230.9894067796613</v>
          </cell>
          <cell r="AX10">
            <v>2230.9894067796613</v>
          </cell>
          <cell r="AY10">
            <v>2398.3136122881356</v>
          </cell>
          <cell r="AZ10">
            <v>2398.3136122881356</v>
          </cell>
          <cell r="BA10">
            <v>2398.3136122881356</v>
          </cell>
          <cell r="BB10">
            <v>2398.3136122881356</v>
          </cell>
          <cell r="BC10">
            <v>2398.3136122881356</v>
          </cell>
          <cell r="BD10">
            <v>2398.3136122881356</v>
          </cell>
          <cell r="BE10">
            <v>2398.3136122881356</v>
          </cell>
          <cell r="BF10">
            <v>2398.3136122881356</v>
          </cell>
          <cell r="BG10">
            <v>2398.3136122881356</v>
          </cell>
          <cell r="BH10">
            <v>2398.3136122881356</v>
          </cell>
          <cell r="BI10">
            <v>2398.3136122881356</v>
          </cell>
          <cell r="BJ10">
            <v>2398.3136122881356</v>
          </cell>
          <cell r="BK10">
            <v>2552.7567413600805</v>
          </cell>
          <cell r="BL10">
            <v>2552.7567413600805</v>
          </cell>
          <cell r="BM10">
            <v>2552.7567413600805</v>
          </cell>
          <cell r="BN10">
            <v>2552.7567413600805</v>
          </cell>
          <cell r="BO10">
            <v>2552.7567413600805</v>
          </cell>
          <cell r="BP10">
            <v>2552.7567413600805</v>
          </cell>
          <cell r="BQ10">
            <v>2552.7567413600805</v>
          </cell>
          <cell r="BR10">
            <v>2552.7567413600805</v>
          </cell>
          <cell r="BS10">
            <v>2552.7567413600805</v>
          </cell>
          <cell r="BT10">
            <v>2552.7567413600805</v>
          </cell>
          <cell r="BU10">
            <v>2552.7567413600805</v>
          </cell>
          <cell r="BV10">
            <v>2552.7567413600805</v>
          </cell>
        </row>
        <row r="12">
          <cell r="H12">
            <v>7757.4823954802287</v>
          </cell>
          <cell r="I12">
            <v>9139.7247132203411</v>
          </cell>
          <cell r="J12">
            <v>9825.2040667118672</v>
          </cell>
          <cell r="K12">
            <v>10562.094371715255</v>
          </cell>
          <cell r="L12">
            <v>11242.256839193631</v>
          </cell>
          <cell r="M12" t="str">
            <v>&gt;&gt;</v>
          </cell>
          <cell r="O12">
            <v>0</v>
          </cell>
          <cell r="P12">
            <v>705.22567231638425</v>
          </cell>
          <cell r="Q12">
            <v>705.22567231638425</v>
          </cell>
          <cell r="R12">
            <v>705.22567231638425</v>
          </cell>
          <cell r="S12">
            <v>705.22567231638425</v>
          </cell>
          <cell r="T12">
            <v>705.22567231638425</v>
          </cell>
          <cell r="U12">
            <v>705.22567231638425</v>
          </cell>
          <cell r="V12">
            <v>705.22567231638425</v>
          </cell>
          <cell r="W12">
            <v>705.22567231638425</v>
          </cell>
          <cell r="X12">
            <v>705.22567231638425</v>
          </cell>
          <cell r="Y12">
            <v>705.22567231638425</v>
          </cell>
          <cell r="Z12">
            <v>705.22567231638425</v>
          </cell>
          <cell r="AA12">
            <v>761.64372610169505</v>
          </cell>
          <cell r="AB12">
            <v>761.64372610169505</v>
          </cell>
          <cell r="AC12">
            <v>761.64372610169505</v>
          </cell>
          <cell r="AD12">
            <v>761.64372610169505</v>
          </cell>
          <cell r="AE12">
            <v>761.64372610169505</v>
          </cell>
          <cell r="AF12">
            <v>761.64372610169505</v>
          </cell>
          <cell r="AG12">
            <v>761.64372610169505</v>
          </cell>
          <cell r="AH12">
            <v>761.64372610169505</v>
          </cell>
          <cell r="AI12">
            <v>761.64372610169505</v>
          </cell>
          <cell r="AJ12">
            <v>761.64372610169505</v>
          </cell>
          <cell r="AK12">
            <v>761.64372610169505</v>
          </cell>
          <cell r="AL12">
            <v>761.64372610169505</v>
          </cell>
          <cell r="AM12">
            <v>818.76700555932212</v>
          </cell>
          <cell r="AN12">
            <v>818.76700555932212</v>
          </cell>
          <cell r="AO12">
            <v>818.76700555932212</v>
          </cell>
          <cell r="AP12">
            <v>818.76700555932212</v>
          </cell>
          <cell r="AQ12">
            <v>818.76700555932212</v>
          </cell>
          <cell r="AR12">
            <v>818.76700555932212</v>
          </cell>
          <cell r="AS12">
            <v>818.76700555932212</v>
          </cell>
          <cell r="AT12">
            <v>818.76700555932212</v>
          </cell>
          <cell r="AU12">
            <v>818.76700555932212</v>
          </cell>
          <cell r="AV12">
            <v>818.76700555932212</v>
          </cell>
          <cell r="AW12">
            <v>818.76700555932212</v>
          </cell>
          <cell r="AX12">
            <v>818.76700555932212</v>
          </cell>
          <cell r="AY12">
            <v>880.17453097627128</v>
          </cell>
          <cell r="AZ12">
            <v>880.17453097627128</v>
          </cell>
          <cell r="BA12">
            <v>880.17453097627128</v>
          </cell>
          <cell r="BB12">
            <v>880.17453097627128</v>
          </cell>
          <cell r="BC12">
            <v>880.17453097627128</v>
          </cell>
          <cell r="BD12">
            <v>880.17453097627128</v>
          </cell>
          <cell r="BE12">
            <v>880.17453097627128</v>
          </cell>
          <cell r="BF12">
            <v>880.17453097627128</v>
          </cell>
          <cell r="BG12">
            <v>880.17453097627128</v>
          </cell>
          <cell r="BH12">
            <v>880.17453097627128</v>
          </cell>
          <cell r="BI12">
            <v>880.17453097627128</v>
          </cell>
          <cell r="BJ12">
            <v>880.17453097627128</v>
          </cell>
          <cell r="BK12">
            <v>936.85473659946945</v>
          </cell>
          <cell r="BL12">
            <v>936.85473659946945</v>
          </cell>
          <cell r="BM12">
            <v>936.85473659946945</v>
          </cell>
          <cell r="BN12">
            <v>936.85473659946945</v>
          </cell>
          <cell r="BO12">
            <v>936.85473659946945</v>
          </cell>
          <cell r="BP12">
            <v>936.85473659946945</v>
          </cell>
          <cell r="BQ12">
            <v>936.85473659946945</v>
          </cell>
          <cell r="BR12">
            <v>936.85473659946945</v>
          </cell>
          <cell r="BS12">
            <v>936.85473659946945</v>
          </cell>
          <cell r="BT12">
            <v>936.85473659946945</v>
          </cell>
          <cell r="BU12">
            <v>936.85473659946945</v>
          </cell>
          <cell r="BV12">
            <v>936.85473659946945</v>
          </cell>
        </row>
      </sheetData>
      <sheetData sheetId="24">
        <row r="10">
          <cell r="H10">
            <v>0</v>
          </cell>
          <cell r="I10">
            <v>0</v>
          </cell>
          <cell r="J10">
            <v>0</v>
          </cell>
          <cell r="K10">
            <v>0</v>
          </cell>
          <cell r="L10">
            <v>0</v>
          </cell>
          <cell r="M10" t="str">
            <v>&gt;&gt;</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row>
        <row r="21">
          <cell r="H21">
            <v>24690</v>
          </cell>
          <cell r="I21">
            <v>0</v>
          </cell>
          <cell r="J21">
            <v>0</v>
          </cell>
          <cell r="K21">
            <v>0</v>
          </cell>
          <cell r="L21">
            <v>0</v>
          </cell>
          <cell r="M21" t="str">
            <v>&gt;&gt;</v>
          </cell>
          <cell r="O21">
            <v>0</v>
          </cell>
          <cell r="P21">
            <v>14814</v>
          </cell>
          <cell r="Q21">
            <v>0</v>
          </cell>
          <cell r="R21">
            <v>4938</v>
          </cell>
          <cell r="S21">
            <v>0</v>
          </cell>
          <cell r="T21">
            <v>4938</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row>
      </sheetData>
      <sheetData sheetId="25">
        <row r="29">
          <cell r="G29">
            <v>0.41899999999999998</v>
          </cell>
        </row>
      </sheetData>
      <sheetData sheetId="26"/>
      <sheetData sheetId="27"/>
      <sheetData sheetId="28"/>
      <sheetData sheetId="29"/>
      <sheetData sheetId="30"/>
      <sheetData sheetId="3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КонД"/>
      <sheetName val="ФедД"/>
      <sheetName val="РегД"/>
      <sheetName val="КонР"/>
      <sheetName val="ФедР"/>
      <sheetName val="РегР"/>
      <sheetName val="ФедИ"/>
      <sheetName val="РегИ"/>
      <sheetName val="МЭР"/>
      <sheetName val="vec"/>
      <sheetName val="1999"/>
      <sheetName val="Гр5(о)"/>
      <sheetName val="БДДС month _ф_"/>
      <sheetName val="БДДС month _п_"/>
      <sheetName val="прогноз_1"/>
      <sheetName val="Contr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Управление"/>
      <sheetName val="Итоги1"/>
      <sheetName val="Структура1"/>
      <sheetName val="Доходы (исполнение)1"/>
      <sheetName val="Расходы (исполнение)1"/>
      <sheetName val="Доходы (динамика)1"/>
      <sheetName val="Расходы (динамика)1"/>
      <sheetName val="Источники1"/>
      <sheetName val="Диаграммы1"/>
      <sheetName val="Итоги2"/>
      <sheetName val="Структура2"/>
      <sheetName val="Доходы (исполнение)2"/>
      <sheetName val="Расходы (исполнение)2"/>
      <sheetName val="Доходы (динамика)2"/>
      <sheetName val="Расходы (динамика)2"/>
      <sheetName val="Источники2"/>
      <sheetName val="Диаграммы2"/>
      <sheetName val="Итоги3"/>
      <sheetName val="Структура3"/>
      <sheetName val="Доходы (динамика)3"/>
      <sheetName val="Расходы (динамика)3"/>
      <sheetName val="Источники3"/>
      <sheetName val="ПРОГНОЗ_1"/>
      <sheetName val="vec"/>
      <sheetName val="ФедД"/>
      <sheetName val="Гр5(о)"/>
      <sheetName val="S-A~Assumptions(I)"/>
      <sheetName val="0_33"/>
      <sheetName val="Input_Assumptions"/>
    </sheetNames>
    <sheetDataSet>
      <sheetData sheetId="0" refreshError="1">
        <row r="17">
          <cell r="AE17">
            <v>8</v>
          </cell>
          <cell r="AF17">
            <v>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sheetData sheetId="27" refreshError="1"/>
      <sheetData sheetId="2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S-A~Forecast Steps"/>
      <sheetName val="S-A~Assumptions(I)"/>
      <sheetName val="S-A~P&amp;L(IV;VIII)"/>
      <sheetName val="P&amp;L Comments"/>
      <sheetName val="S-A~BS(X)"/>
      <sheetName val="BS Comments"/>
      <sheetName val="S-A~CF(VI;IX)"/>
      <sheetName val="CF Comments"/>
      <sheetName val="S-A~Debt &amp; Interest(VII)"/>
      <sheetName val="Debt &amp; Interest Comments"/>
      <sheetName val="S-A~Working Capital(V)"/>
      <sheetName val="Working Capital Comments"/>
      <sheetName val="S-A~Capex &amp; Dep(II)"/>
      <sheetName val="Capex &amp; Dep Comments"/>
      <sheetName val="S-A~Goodwill &amp; Impairment(III)"/>
      <sheetName val="Goodwill &amp; Impairment Comments"/>
      <sheetName val="S-A~Ratios &amp; Analysis"/>
      <sheetName val="Ratios &amp; Analysis Comments"/>
      <sheetName val="Valuation~Assumptions"/>
      <sheetName val="Valuation~Cost of Capital"/>
      <sheetName val="Valuation~Cost of Cap Comments"/>
      <sheetName val="Valuation~FCF"/>
      <sheetName val="Valuation~DCF"/>
      <sheetName val="Valuation~APV"/>
      <sheetName val="Valuation~EVA (Liabilities)"/>
      <sheetName val="Valuation~EVA (Assets)"/>
      <sheetName val="Comparative Valuation"/>
      <sheetName val="Comparable Companies"/>
      <sheetName val="Comparable Deals"/>
      <sheetName val="Reconciliation "/>
      <sheetName val="Reconciliation Chart"/>
      <sheetName val="Module1"/>
      <sheetName val="прогноз_1"/>
      <sheetName val="Опции"/>
      <sheetName val="Проект"/>
      <sheetName val="Анализ"/>
    </sheetNames>
    <sheetDataSet>
      <sheetData sheetId="0">
        <row r="9">
          <cell r="D9" t="str">
            <v>ЗАО "Мираж"</v>
          </cell>
        </row>
      </sheetData>
      <sheetData sheetId="1"/>
      <sheetData sheetId="2">
        <row r="9">
          <cell r="D9" t="str">
            <v>ЗАО "Мираж"</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sheetData sheetId="34" refreshError="1"/>
      <sheetData sheetId="35" refreshError="1"/>
      <sheetData sheetId="3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ck List"/>
      <sheetName val="ID853_passport_14042014"/>
      <sheetName val="Титул"/>
      <sheetName val="Макро"/>
      <sheetName val="Допущения"/>
      <sheetName val="Компании-аналоги"/>
      <sheetName val="Финансирование"/>
      <sheetName val="Рынок"/>
      <sheetName val="Выручка"/>
      <sheetName val="ПРР"/>
      <sheetName val="ОАКР"/>
      <sheetName val="ОК"/>
      <sheetName val="Налоги"/>
      <sheetName val="ОС и НМА"/>
      <sheetName val="БЛ"/>
      <sheetName val="ДР"/>
      <sheetName val="ДДС(к)"/>
      <sheetName val="ДДС(п)"/>
      <sheetName val="ИАК"/>
      <sheetName val="Баланс РНИ"/>
      <sheetName val="ДДС по РНИ"/>
      <sheetName val="Ставки диск."/>
      <sheetName val="Оценка APV"/>
      <sheetName val="Оценка APV (стресс)"/>
      <sheetName val="Согласование"/>
      <sheetName val="Долг"/>
      <sheetName val="Оценка опционов"/>
      <sheetName val="Оценка опционов (стресс)"/>
      <sheetName val="Оценка др.методами"/>
      <sheetName val="Чувствительность"/>
      <sheetName val="Профиль проекта"/>
      <sheetName val="БЛ_руб"/>
      <sheetName val="ДР_руб"/>
      <sheetName val="ДДС(к)_руб"/>
      <sheetName val="ДДС(п)_руб"/>
      <sheetName val="ИАК_руб"/>
      <sheetName val="БЛ_год"/>
      <sheetName val="ДР_год"/>
      <sheetName val="ДДС(к)_год"/>
      <sheetName val="ДДС(п)_год"/>
      <sheetName val="Комментарии"/>
      <sheetName val="Залоги"/>
      <sheetName val="old _ ID0853_passport_12032014"/>
      <sheetName val="ИАК_год"/>
      <sheetName val="исправления"/>
      <sheetName val="Анализ"/>
      <sheetName val="Проект"/>
      <sheetName val="Списки"/>
    </sheetNames>
    <sheetDataSet>
      <sheetData sheetId="0" refreshError="1"/>
      <sheetData sheetId="1" refreshError="1"/>
      <sheetData sheetId="2" refreshError="1"/>
      <sheetData sheetId="3" refreshError="1"/>
      <sheetData sheetId="4" refreshError="1">
        <row r="10">
          <cell r="F10">
            <v>2</v>
          </cell>
        </row>
        <row r="19">
          <cell r="AI19">
            <v>1.0168178339768528</v>
          </cell>
          <cell r="AJ19">
            <v>1.0168178339768528</v>
          </cell>
          <cell r="AK19">
            <v>1.0150311907655236</v>
          </cell>
          <cell r="AL19">
            <v>1.0150311907655236</v>
          </cell>
          <cell r="AM19">
            <v>1.0150311907655236</v>
          </cell>
          <cell r="AN19">
            <v>1.0150311907655236</v>
          </cell>
          <cell r="AO19">
            <v>1.0137354828547762</v>
          </cell>
          <cell r="AP19">
            <v>1.0137354828547762</v>
          </cell>
          <cell r="AQ19">
            <v>1.0137354828547762</v>
          </cell>
          <cell r="AR19">
            <v>1.0137354828547762</v>
          </cell>
          <cell r="AS19">
            <v>1.0123420550958731</v>
          </cell>
          <cell r="AT19">
            <v>1.0123420550958731</v>
          </cell>
          <cell r="AU19">
            <v>1.0123420550958731</v>
          </cell>
          <cell r="AV19">
            <v>1.0123420550958731</v>
          </cell>
          <cell r="AW19">
            <v>1.0117250802137212</v>
          </cell>
          <cell r="AX19">
            <v>1.0117250802137212</v>
          </cell>
          <cell r="AY19">
            <v>1.0117250802137212</v>
          </cell>
          <cell r="AZ19">
            <v>1.0117250802137212</v>
          </cell>
          <cell r="BA19">
            <v>1.0108671642165481</v>
          </cell>
          <cell r="BB19">
            <v>1.0108671642165481</v>
          </cell>
          <cell r="BC19">
            <v>1.0108671642165481</v>
          </cell>
          <cell r="BD19">
            <v>1.0108671642165481</v>
          </cell>
          <cell r="BE19">
            <v>1.0097961454724673</v>
          </cell>
          <cell r="BF19">
            <v>1.0097961454724673</v>
          </cell>
          <cell r="BG19">
            <v>1.0097961454724673</v>
          </cell>
          <cell r="BH19">
            <v>1.0097961454724673</v>
          </cell>
          <cell r="BI19">
            <v>1.0088293063030878</v>
          </cell>
          <cell r="BJ19">
            <v>1.0088293063030878</v>
          </cell>
          <cell r="BK19">
            <v>1.0088293063030878</v>
          </cell>
          <cell r="BL19">
            <v>1.0088293063030878</v>
          </cell>
          <cell r="BM19">
            <v>1.0083496905578195</v>
          </cell>
          <cell r="BN19">
            <v>1.0083496905578195</v>
          </cell>
          <cell r="BO19">
            <v>1.0083496905578195</v>
          </cell>
          <cell r="BP19">
            <v>1.0083496905578195</v>
          </cell>
          <cell r="BQ19">
            <v>1.0082056033704041</v>
          </cell>
          <cell r="BR19">
            <v>1.0082056033704041</v>
          </cell>
          <cell r="BS19">
            <v>1.0082056033704041</v>
          </cell>
          <cell r="BT19">
            <v>1.0082056033704041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араметры"/>
      <sheetName val="Старт"/>
      <sheetName val="Проект"/>
      <sheetName val="Результаты"/>
      <sheetName val="Графики"/>
      <sheetName val="Сценарии"/>
      <sheetName val="Отчет"/>
      <sheetName val="Ставка дисконтирования"/>
      <sheetName val="Структура финансирования"/>
      <sheetName val="Language"/>
      <sheetName val="Options"/>
      <sheetName val="Анализ чувствительности"/>
      <sheetName val="Выводы"/>
      <sheetName val="Списки"/>
    </sheetNames>
    <sheetDataSet>
      <sheetData sheetId="0">
        <row r="4">
          <cell r="A4" t="str">
            <v>ООО  ПКНМ (Фонд, "проект")</v>
          </cell>
        </row>
        <row r="8">
          <cell r="D8">
            <v>1</v>
          </cell>
        </row>
        <row r="9">
          <cell r="D9">
            <v>1</v>
          </cell>
        </row>
        <row r="10">
          <cell r="D10">
            <v>5</v>
          </cell>
        </row>
        <row r="18">
          <cell r="D18">
            <v>14</v>
          </cell>
        </row>
        <row r="19">
          <cell r="D19">
            <v>2</v>
          </cell>
        </row>
        <row r="23">
          <cell r="B23">
            <v>10</v>
          </cell>
        </row>
        <row r="40">
          <cell r="B40">
            <v>1</v>
          </cell>
        </row>
        <row r="42">
          <cell r="B42" t="str">
            <v>тыс. руб.</v>
          </cell>
        </row>
        <row r="50">
          <cell r="B50" t="str">
            <v>$</v>
          </cell>
        </row>
        <row r="56">
          <cell r="B56" t="str">
            <v>EUR</v>
          </cell>
        </row>
        <row r="62">
          <cell r="B62">
            <v>1</v>
          </cell>
        </row>
        <row r="72">
          <cell r="B72">
            <v>2</v>
          </cell>
        </row>
      </sheetData>
      <sheetData sheetId="1" refreshError="1"/>
      <sheetData sheetId="2">
        <row r="44">
          <cell r="G44">
            <v>450</v>
          </cell>
          <cell r="H44">
            <v>450</v>
          </cell>
          <cell r="I44">
            <v>550</v>
          </cell>
          <cell r="J44">
            <v>600</v>
          </cell>
          <cell r="K44">
            <v>650</v>
          </cell>
          <cell r="L44">
            <v>700.00000000000011</v>
          </cell>
          <cell r="M44">
            <v>750</v>
          </cell>
          <cell r="N44">
            <v>850.00000000000011</v>
          </cell>
          <cell r="O44">
            <v>900</v>
          </cell>
          <cell r="P44">
            <v>1000</v>
          </cell>
          <cell r="Q44">
            <v>1030</v>
          </cell>
          <cell r="R44">
            <v>1060</v>
          </cell>
          <cell r="S44">
            <v>1090</v>
          </cell>
          <cell r="T44">
            <v>1120</v>
          </cell>
          <cell r="U44">
            <v>1250</v>
          </cell>
          <cell r="V44">
            <v>1250</v>
          </cell>
          <cell r="W44">
            <v>1250</v>
          </cell>
          <cell r="X44">
            <v>1250</v>
          </cell>
          <cell r="Y44">
            <v>1250</v>
          </cell>
          <cell r="Z44">
            <v>1250</v>
          </cell>
          <cell r="AA44">
            <v>1250</v>
          </cell>
          <cell r="AB44">
            <v>1250</v>
          </cell>
        </row>
        <row r="62">
          <cell r="G62">
            <v>549.99990000000003</v>
          </cell>
          <cell r="H62">
            <v>1500</v>
          </cell>
          <cell r="I62">
            <v>1999.9998000000001</v>
          </cell>
          <cell r="J62">
            <v>2499.9900000000002</v>
          </cell>
          <cell r="K62">
            <v>2499.9900000000002</v>
          </cell>
          <cell r="L62">
            <v>3000</v>
          </cell>
          <cell r="M62">
            <v>3000</v>
          </cell>
          <cell r="N62">
            <v>3000</v>
          </cell>
          <cell r="O62">
            <v>3000</v>
          </cell>
          <cell r="P62">
            <v>3000</v>
          </cell>
          <cell r="Q62">
            <v>3000</v>
          </cell>
          <cell r="R62">
            <v>3000</v>
          </cell>
          <cell r="S62">
            <v>3000</v>
          </cell>
          <cell r="T62">
            <v>3000</v>
          </cell>
          <cell r="U62">
            <v>3000</v>
          </cell>
          <cell r="V62">
            <v>3000</v>
          </cell>
          <cell r="W62">
            <v>3000</v>
          </cell>
          <cell r="X62">
            <v>3000</v>
          </cell>
          <cell r="Y62">
            <v>3000</v>
          </cell>
          <cell r="Z62">
            <v>3000</v>
          </cell>
          <cell r="AA62">
            <v>3000</v>
          </cell>
          <cell r="AB62">
            <v>3000</v>
          </cell>
        </row>
        <row r="80">
          <cell r="G80">
            <v>900.00450000000001</v>
          </cell>
          <cell r="H80">
            <v>900.00450000000001</v>
          </cell>
          <cell r="I80">
            <v>5999.94</v>
          </cell>
          <cell r="J80">
            <v>5999.94</v>
          </cell>
          <cell r="K80">
            <v>5999.94</v>
          </cell>
          <cell r="L80">
            <v>5999.94</v>
          </cell>
          <cell r="M80">
            <v>9000.0045000000009</v>
          </cell>
          <cell r="N80">
            <v>9000.0045000000009</v>
          </cell>
          <cell r="O80">
            <v>9000.0045000000009</v>
          </cell>
          <cell r="P80">
            <v>9000.0045000000009</v>
          </cell>
          <cell r="Q80">
            <v>10500.002999999999</v>
          </cell>
          <cell r="R80">
            <v>10500.002999999999</v>
          </cell>
          <cell r="S80">
            <v>10500.002999999999</v>
          </cell>
          <cell r="T80">
            <v>10500.002999999999</v>
          </cell>
          <cell r="U80">
            <v>13500</v>
          </cell>
          <cell r="V80">
            <v>13500</v>
          </cell>
          <cell r="W80">
            <v>13500</v>
          </cell>
          <cell r="X80">
            <v>13500</v>
          </cell>
          <cell r="Y80">
            <v>13500</v>
          </cell>
          <cell r="Z80">
            <v>13500</v>
          </cell>
          <cell r="AA80">
            <v>13500</v>
          </cell>
          <cell r="AB80">
            <v>13500</v>
          </cell>
        </row>
        <row r="98">
          <cell r="G98">
            <v>0</v>
          </cell>
          <cell r="H98">
            <v>0</v>
          </cell>
          <cell r="I98">
            <v>0</v>
          </cell>
          <cell r="J98">
            <v>0</v>
          </cell>
          <cell r="K98">
            <v>0</v>
          </cell>
          <cell r="L98">
            <v>0</v>
          </cell>
          <cell r="M98">
            <v>3000</v>
          </cell>
          <cell r="N98">
            <v>3000</v>
          </cell>
          <cell r="O98">
            <v>3000</v>
          </cell>
          <cell r="P98">
            <v>3000</v>
          </cell>
          <cell r="Q98">
            <v>3000</v>
          </cell>
          <cell r="R98">
            <v>3000</v>
          </cell>
          <cell r="S98">
            <v>3000</v>
          </cell>
          <cell r="T98">
            <v>3000</v>
          </cell>
          <cell r="U98">
            <v>6000</v>
          </cell>
          <cell r="V98">
            <v>6000</v>
          </cell>
          <cell r="W98">
            <v>6000</v>
          </cell>
          <cell r="X98">
            <v>6000</v>
          </cell>
          <cell r="Y98">
            <v>6000</v>
          </cell>
          <cell r="Z98">
            <v>6000</v>
          </cell>
          <cell r="AA98">
            <v>6000</v>
          </cell>
          <cell r="AB98">
            <v>6000</v>
          </cell>
        </row>
        <row r="204">
          <cell r="G204">
            <v>111432.52466749999</v>
          </cell>
          <cell r="H204">
            <v>133588.04927305534</v>
          </cell>
          <cell r="I204">
            <v>200215.5491077131</v>
          </cell>
          <cell r="J204">
            <v>219194.50178569418</v>
          </cell>
          <cell r="K204">
            <v>231708.965994</v>
          </cell>
          <cell r="L204">
            <v>259202.96936001017</v>
          </cell>
          <cell r="M204">
            <v>328700.16680404538</v>
          </cell>
          <cell r="N204">
            <v>308067.16069578321</v>
          </cell>
          <cell r="O204">
            <v>361285.8126862878</v>
          </cell>
          <cell r="P204">
            <v>366730.38089108781</v>
          </cell>
          <cell r="Q204">
            <v>409788.33211420092</v>
          </cell>
          <cell r="R204">
            <v>425727.9518686923</v>
          </cell>
          <cell r="S204">
            <v>554824.99634051812</v>
          </cell>
          <cell r="T204">
            <v>417917.09069750377</v>
          </cell>
          <cell r="U204">
            <v>461338.46153585572</v>
          </cell>
          <cell r="V204">
            <v>473921.43034568295</v>
          </cell>
          <cell r="W204">
            <v>736591.29142248002</v>
          </cell>
          <cell r="X204">
            <v>498552.87854045426</v>
          </cell>
          <cell r="Y204">
            <v>574849.81131749507</v>
          </cell>
          <cell r="Z204">
            <v>590590.39305507136</v>
          </cell>
          <cell r="AA204">
            <v>606768.83994428639</v>
          </cell>
          <cell r="AB204">
            <v>623397.33234125527</v>
          </cell>
          <cell r="AC204">
            <v>640488.38943032443</v>
          </cell>
        </row>
        <row r="205">
          <cell r="G205">
            <v>20057.85444015</v>
          </cell>
          <cell r="H205">
            <v>24045.848869149966</v>
          </cell>
          <cell r="I205">
            <v>36038.798839388357</v>
          </cell>
          <cell r="J205">
            <v>39455.010321424954</v>
          </cell>
          <cell r="K205">
            <v>41707.613878920005</v>
          </cell>
          <cell r="L205">
            <v>46656.534484801829</v>
          </cell>
          <cell r="M205">
            <v>59166.03002472817</v>
          </cell>
          <cell r="N205">
            <v>55452.088925240983</v>
          </cell>
          <cell r="O205">
            <v>65031.446283531797</v>
          </cell>
          <cell r="P205">
            <v>66011.468560395806</v>
          </cell>
          <cell r="Q205">
            <v>73761.899780556152</v>
          </cell>
          <cell r="R205">
            <v>76631.031336364598</v>
          </cell>
          <cell r="S205">
            <v>99868.499341293253</v>
          </cell>
          <cell r="T205">
            <v>75225.07632555069</v>
          </cell>
          <cell r="U205">
            <v>83040.923076454041</v>
          </cell>
          <cell r="V205">
            <v>85305.857462222921</v>
          </cell>
          <cell r="W205">
            <v>132586.4324560464</v>
          </cell>
          <cell r="X205">
            <v>89739.518137281775</v>
          </cell>
          <cell r="Y205">
            <v>103472.9660371491</v>
          </cell>
          <cell r="Z205">
            <v>106306.27074991283</v>
          </cell>
          <cell r="AA205">
            <v>109218.39118997155</v>
          </cell>
          <cell r="AB205">
            <v>112211.51982142593</v>
          </cell>
          <cell r="AC205">
            <v>115287.9100974584</v>
          </cell>
        </row>
        <row r="206">
          <cell r="G206">
            <v>53117.709702549997</v>
          </cell>
          <cell r="H206">
            <v>145314.54275377555</v>
          </cell>
          <cell r="I206">
            <v>194213.71244513954</v>
          </cell>
          <cell r="J206">
            <v>244408.45116263977</v>
          </cell>
          <cell r="K206">
            <v>264280.08419761102</v>
          </cell>
          <cell r="L206">
            <v>290372.85464970762</v>
          </cell>
          <cell r="M206">
            <v>348455.28862087586</v>
          </cell>
          <cell r="N206">
            <v>346764.26587368594</v>
          </cell>
          <cell r="O206">
            <v>414299.34430916025</v>
          </cell>
          <cell r="P206">
            <v>414589.54933123139</v>
          </cell>
          <cell r="Q206">
            <v>465524.35911215335</v>
          </cell>
          <cell r="R206">
            <v>491110.77400597959</v>
          </cell>
          <cell r="S206">
            <v>643030.29298313137</v>
          </cell>
          <cell r="T206">
            <v>481049.58665566408</v>
          </cell>
          <cell r="U206">
            <v>506789.05158399546</v>
          </cell>
          <cell r="V206">
            <v>549728.32491953508</v>
          </cell>
          <cell r="W206">
            <v>859414.52267324529</v>
          </cell>
          <cell r="X206">
            <v>578257.60668066167</v>
          </cell>
          <cell r="Y206">
            <v>631028.38210332277</v>
          </cell>
          <cell r="Z206">
            <v>685267.11366431275</v>
          </cell>
          <cell r="AA206">
            <v>704034.17486015824</v>
          </cell>
          <cell r="AB206">
            <v>723323.29059206438</v>
          </cell>
          <cell r="AC206">
            <v>743148.98316247214</v>
          </cell>
        </row>
        <row r="207">
          <cell r="G207">
            <v>78372.669405099994</v>
          </cell>
          <cell r="H207">
            <v>90692.024793529781</v>
          </cell>
          <cell r="I207">
            <v>132732.66029549166</v>
          </cell>
          <cell r="J207">
            <v>146973.72123997106</v>
          </cell>
          <cell r="K207">
            <v>156110.21691528001</v>
          </cell>
          <cell r="L207">
            <v>171596.86611038441</v>
          </cell>
          <cell r="M207">
            <v>211007.77431828209</v>
          </cell>
          <cell r="N207">
            <v>227762.75806562038</v>
          </cell>
          <cell r="O207">
            <v>239780.67272627976</v>
          </cell>
          <cell r="P207">
            <v>257932.97284653195</v>
          </cell>
          <cell r="Q207">
            <v>275958.84562913561</v>
          </cell>
          <cell r="R207">
            <v>287207.05482821289</v>
          </cell>
          <cell r="S207">
            <v>298870.25752689288</v>
          </cell>
          <cell r="T207">
            <v>310962.83789428329</v>
          </cell>
          <cell r="U207">
            <v>348553.17092259764</v>
          </cell>
          <cell r="V207">
            <v>358052.13381096831</v>
          </cell>
          <cell r="W207">
            <v>367815.33501624962</v>
          </cell>
          <cell r="X207">
            <v>377850.12501332397</v>
          </cell>
          <cell r="Y207">
            <v>425144.52026464534</v>
          </cell>
          <cell r="Z207">
            <v>436774.07040531677</v>
          </cell>
          <cell r="AA207">
            <v>448727.12667941651</v>
          </cell>
          <cell r="AB207">
            <v>461012.68825003342</v>
          </cell>
          <cell r="AC207">
            <v>473640.00461534417</v>
          </cell>
        </row>
        <row r="208">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row>
        <row r="209">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row>
        <row r="210">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row>
        <row r="211">
          <cell r="G211">
            <v>0</v>
          </cell>
          <cell r="H211">
            <v>4.3655745685100555E-11</v>
          </cell>
          <cell r="I211">
            <v>-7.2759576141834259E-11</v>
          </cell>
          <cell r="J211">
            <v>8.7311491370201111E-11</v>
          </cell>
          <cell r="K211">
            <v>-1.4551915228366852E-10</v>
          </cell>
          <cell r="L211">
            <v>2.9103830456733704E-11</v>
          </cell>
          <cell r="M211">
            <v>1.1641532182693481E-10</v>
          </cell>
          <cell r="N211">
            <v>3.4924596548080444E-10</v>
          </cell>
          <cell r="O211">
            <v>-2.3283064365386963E-10</v>
          </cell>
          <cell r="P211">
            <v>0</v>
          </cell>
          <cell r="Q211">
            <v>-6.4028427004814148E-10</v>
          </cell>
          <cell r="R211">
            <v>2.9103830456733704E-10</v>
          </cell>
          <cell r="S211">
            <v>-1.1641532182693481E-10</v>
          </cell>
          <cell r="T211">
            <v>-5.8207660913467407E-10</v>
          </cell>
          <cell r="U211">
            <v>-2.9103830456733704E-10</v>
          </cell>
          <cell r="V211">
            <v>-5.2386894822120667E-10</v>
          </cell>
          <cell r="W211">
            <v>6.9849193096160889E-10</v>
          </cell>
          <cell r="X211">
            <v>-4.0745362639427185E-10</v>
          </cell>
          <cell r="Y211">
            <v>-2.3283064365386963E-10</v>
          </cell>
          <cell r="Z211">
            <v>9.3132257461547852E-10</v>
          </cell>
          <cell r="AA211">
            <v>4.6566128730773926E-10</v>
          </cell>
          <cell r="AB211">
            <v>4.6566128730773926E-10</v>
          </cell>
          <cell r="AC211">
            <v>1.6880221664905548E-9</v>
          </cell>
        </row>
        <row r="392">
          <cell r="G392">
            <v>75055.002599999993</v>
          </cell>
          <cell r="H392">
            <v>86907.120573208769</v>
          </cell>
          <cell r="I392">
            <v>108424.48609533175</v>
          </cell>
          <cell r="J392">
            <v>121755.5481212747</v>
          </cell>
          <cell r="K392">
            <v>130164.49483200001</v>
          </cell>
          <cell r="L392">
            <v>144682.3950920777</v>
          </cell>
          <cell r="M392">
            <v>166702.70271958737</v>
          </cell>
          <cell r="N392">
            <v>182267.51543406656</v>
          </cell>
          <cell r="O392">
            <v>193091.76635564159</v>
          </cell>
          <cell r="P392">
            <v>209984.02953422902</v>
          </cell>
          <cell r="Q392">
            <v>219342.17431107335</v>
          </cell>
          <cell r="R392">
            <v>229094.98573121431</v>
          </cell>
          <cell r="S392">
            <v>239220.66562638941</v>
          </cell>
          <cell r="T392">
            <v>249732.41169856209</v>
          </cell>
          <cell r="U392">
            <v>265401.26410259586</v>
          </cell>
          <cell r="V392">
            <v>272784.08938115544</v>
          </cell>
          <cell r="W392">
            <v>280372.28711443208</v>
          </cell>
          <cell r="X392">
            <v>288171.57027050562</v>
          </cell>
          <cell r="Y392">
            <v>333795.05973682896</v>
          </cell>
          <cell r="Z392">
            <v>343080.43602626043</v>
          </cell>
          <cell r="AA392">
            <v>352624.10916677263</v>
          </cell>
          <cell r="AB392">
            <v>362433.26435594924</v>
          </cell>
          <cell r="AC392">
            <v>372515.2866663012</v>
          </cell>
        </row>
        <row r="393">
          <cell r="G393">
            <v>62417.850779111111</v>
          </cell>
          <cell r="H393">
            <v>100096.46768688288</v>
          </cell>
          <cell r="I393">
            <v>121245.88906770936</v>
          </cell>
          <cell r="J393">
            <v>139783.20081555529</v>
          </cell>
          <cell r="K393">
            <v>150973.65064918099</v>
          </cell>
          <cell r="L393">
            <v>165862.13044847402</v>
          </cell>
          <cell r="M393">
            <v>189728.31436190126</v>
          </cell>
          <cell r="N393">
            <v>210341.42488949359</v>
          </cell>
          <cell r="O393">
            <v>224451.22527424232</v>
          </cell>
          <cell r="P393">
            <v>242160.26466066606</v>
          </cell>
          <cell r="Q393">
            <v>256177.98117900547</v>
          </cell>
          <cell r="R393">
            <v>267287.32294258184</v>
          </cell>
          <cell r="S393">
            <v>279014.84908831166</v>
          </cell>
          <cell r="T393">
            <v>291293.59027484251</v>
          </cell>
          <cell r="U393">
            <v>308451.99109811155</v>
          </cell>
          <cell r="V393">
            <v>319957.10275788372</v>
          </cell>
          <cell r="W393">
            <v>328435.93318470189</v>
          </cell>
          <cell r="X393">
            <v>337572.23145404994</v>
          </cell>
          <cell r="Y393">
            <v>378190.62486162293</v>
          </cell>
          <cell r="Z393">
            <v>402681.37564095785</v>
          </cell>
          <cell r="AA393">
            <v>413061.21563773591</v>
          </cell>
          <cell r="AB393">
            <v>424551.58586906979</v>
          </cell>
          <cell r="AC393">
            <v>436361.59058327135</v>
          </cell>
        </row>
        <row r="394">
          <cell r="G394">
            <v>75055.002599999993</v>
          </cell>
          <cell r="H394">
            <v>86907.120573208769</v>
          </cell>
          <cell r="I394">
            <v>108424.48609533175</v>
          </cell>
          <cell r="J394">
            <v>121755.5481212747</v>
          </cell>
          <cell r="K394">
            <v>130164.49483200001</v>
          </cell>
          <cell r="L394">
            <v>144682.3950920777</v>
          </cell>
          <cell r="M394">
            <v>166702.70271958737</v>
          </cell>
          <cell r="N394">
            <v>182267.51543406656</v>
          </cell>
          <cell r="O394">
            <v>193091.76635564159</v>
          </cell>
          <cell r="P394">
            <v>209984.02953422902</v>
          </cell>
          <cell r="Q394">
            <v>219342.17431107335</v>
          </cell>
          <cell r="R394">
            <v>229094.98573121431</v>
          </cell>
          <cell r="S394">
            <v>239220.66562638941</v>
          </cell>
          <cell r="T394">
            <v>249732.41169856209</v>
          </cell>
          <cell r="U394">
            <v>265401.26410259586</v>
          </cell>
          <cell r="V394">
            <v>272784.08938115544</v>
          </cell>
          <cell r="W394">
            <v>280372.28711443208</v>
          </cell>
          <cell r="X394">
            <v>288171.57027050562</v>
          </cell>
          <cell r="Y394">
            <v>333795.05973682896</v>
          </cell>
          <cell r="Z394">
            <v>343080.43602626043</v>
          </cell>
          <cell r="AA394">
            <v>352624.10916677263</v>
          </cell>
          <cell r="AB394">
            <v>362433.26435594924</v>
          </cell>
          <cell r="AC394">
            <v>372515.2866663012</v>
          </cell>
        </row>
        <row r="395">
          <cell r="G395">
            <v>62417.850779111111</v>
          </cell>
          <cell r="H395">
            <v>100096.46768688288</v>
          </cell>
          <cell r="I395">
            <v>121245.88906770936</v>
          </cell>
          <cell r="J395">
            <v>139783.20081555529</v>
          </cell>
          <cell r="K395">
            <v>150973.65064918099</v>
          </cell>
          <cell r="L395">
            <v>165862.13044847402</v>
          </cell>
          <cell r="M395">
            <v>189728.31436190126</v>
          </cell>
          <cell r="N395">
            <v>210341.42488949359</v>
          </cell>
          <cell r="O395">
            <v>224451.22527424232</v>
          </cell>
          <cell r="P395">
            <v>242160.26466066606</v>
          </cell>
          <cell r="Q395">
            <v>256177.98117900547</v>
          </cell>
          <cell r="R395">
            <v>267287.32294258184</v>
          </cell>
          <cell r="S395">
            <v>279014.84908831166</v>
          </cell>
          <cell r="T395">
            <v>291293.59027484251</v>
          </cell>
          <cell r="U395">
            <v>308451.99109811155</v>
          </cell>
          <cell r="V395">
            <v>319957.10275788372</v>
          </cell>
          <cell r="W395">
            <v>328435.93318470189</v>
          </cell>
          <cell r="X395">
            <v>337572.23145404994</v>
          </cell>
          <cell r="Y395">
            <v>378190.62486162293</v>
          </cell>
          <cell r="Z395">
            <v>402681.37564095785</v>
          </cell>
          <cell r="AA395">
            <v>413061.21563773591</v>
          </cell>
          <cell r="AB395">
            <v>424551.58586906979</v>
          </cell>
          <cell r="AC395">
            <v>436361.59058327135</v>
          </cell>
        </row>
        <row r="396">
          <cell r="G396">
            <v>14282.050601999999</v>
          </cell>
          <cell r="H396">
            <v>15762.403745998625</v>
          </cell>
          <cell r="I396">
            <v>19861.501557747746</v>
          </cell>
          <cell r="J396">
            <v>22053.540933159959</v>
          </cell>
          <cell r="K396">
            <v>23518.047902300412</v>
          </cell>
          <cell r="L396">
            <v>26192.480473500622</v>
          </cell>
          <cell r="M396">
            <v>30316.170676566078</v>
          </cell>
          <cell r="N396">
            <v>32970.884763550239</v>
          </cell>
          <cell r="O396">
            <v>34872.041367415914</v>
          </cell>
          <cell r="P396">
            <v>37973.531399664789</v>
          </cell>
          <cell r="Q396">
            <v>39630.229993668858</v>
          </cell>
          <cell r="R396">
            <v>41343.84872731565</v>
          </cell>
          <cell r="S396">
            <v>43170.456359938908</v>
          </cell>
          <cell r="T396">
            <v>45066.695018511447</v>
          </cell>
          <cell r="U396">
            <v>48044.650453871487</v>
          </cell>
          <cell r="V396">
            <v>49188.198285461367</v>
          </cell>
          <cell r="W396">
            <v>50556.49573851467</v>
          </cell>
          <cell r="X396">
            <v>51962.855938025277</v>
          </cell>
          <cell r="Y396">
            <v>60553.715007799387</v>
          </cell>
          <cell r="Z396">
            <v>61862.101329200843</v>
          </cell>
          <cell r="AA396">
            <v>63582.956303356077</v>
          </cell>
          <cell r="AB396">
            <v>65351.681326837905</v>
          </cell>
          <cell r="AC396">
            <v>67169.608029363473</v>
          </cell>
        </row>
        <row r="397">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row>
        <row r="398">
          <cell r="G398">
            <v>4169.7223666666669</v>
          </cell>
          <cell r="H398">
            <v>4828.1733651782652</v>
          </cell>
          <cell r="I398">
            <v>6023.5825608517644</v>
          </cell>
          <cell r="J398">
            <v>6764.1971178485946</v>
          </cell>
          <cell r="K398">
            <v>7231.3608240000003</v>
          </cell>
          <cell r="L398">
            <v>8037.9108384487618</v>
          </cell>
          <cell r="M398">
            <v>9261.2612621992994</v>
          </cell>
          <cell r="N398">
            <v>10125.973079670366</v>
          </cell>
          <cell r="O398">
            <v>10727.3203530912</v>
          </cell>
          <cell r="P398">
            <v>11665.779418568278</v>
          </cell>
          <cell r="Q398">
            <v>12185.676350615187</v>
          </cell>
          <cell r="R398">
            <v>12727.499207289684</v>
          </cell>
          <cell r="S398">
            <v>13290.036979243856</v>
          </cell>
          <cell r="T398">
            <v>13874.022872142337</v>
          </cell>
          <cell r="U398">
            <v>14744.514672366437</v>
          </cell>
          <cell r="V398">
            <v>15154.671632286412</v>
          </cell>
          <cell r="W398">
            <v>15576.238173024003</v>
          </cell>
          <cell r="X398">
            <v>16009.531681694758</v>
          </cell>
          <cell r="Y398">
            <v>18544.169985379387</v>
          </cell>
          <cell r="Z398">
            <v>19060.024223681135</v>
          </cell>
          <cell r="AA398">
            <v>19590.228287042926</v>
          </cell>
          <cell r="AB398">
            <v>20135.181353108292</v>
          </cell>
          <cell r="AC398">
            <v>20695.293703683394</v>
          </cell>
        </row>
        <row r="399">
          <cell r="G399">
            <v>120.00060000000001</v>
          </cell>
          <cell r="H399">
            <v>123.33872827198833</v>
          </cell>
          <cell r="I399">
            <v>845.11875808753894</v>
          </cell>
          <cell r="J399">
            <v>868.62793070467319</v>
          </cell>
          <cell r="K399">
            <v>892.7910720000001</v>
          </cell>
          <cell r="L399">
            <v>917.62637381034097</v>
          </cell>
          <cell r="M399">
            <v>1414.7436558394993</v>
          </cell>
          <cell r="N399">
            <v>1454.0984240254413</v>
          </cell>
          <cell r="O399">
            <v>1494.5479472736004</v>
          </cell>
          <cell r="P399">
            <v>1536.1226790385761</v>
          </cell>
          <cell r="Q399">
            <v>1841.9958451897448</v>
          </cell>
          <cell r="R399">
            <v>1893.235742387867</v>
          </cell>
          <cell r="S399">
            <v>1945.9010103715584</v>
          </cell>
          <cell r="T399">
            <v>2000.0312995302124</v>
          </cell>
          <cell r="U399">
            <v>2643.0001404407885</v>
          </cell>
          <cell r="V399">
            <v>2716.522051928519</v>
          </cell>
          <cell r="W399">
            <v>2792.0891662848007</v>
          </cell>
          <cell r="X399">
            <v>2869.758376137815</v>
          </cell>
          <cell r="Y399">
            <v>2949.5881567319207</v>
          </cell>
          <cell r="Z399">
            <v>3031.6386099522274</v>
          </cell>
          <cell r="AA399">
            <v>3115.9715095738375</v>
          </cell>
          <cell r="AB399">
            <v>3202.6503477698016</v>
          </cell>
          <cell r="AC399">
            <v>3291.7403829128234</v>
          </cell>
        </row>
        <row r="400">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row>
        <row r="401">
          <cell r="G401">
            <v>31208.925389555552</v>
          </cell>
          <cell r="H401">
            <v>34443.771148663662</v>
          </cell>
          <cell r="I401">
            <v>43401.058959522859</v>
          </cell>
          <cell r="J401">
            <v>48191.070928016205</v>
          </cell>
          <cell r="K401">
            <v>51391.289860582387</v>
          </cell>
          <cell r="L401">
            <v>57235.420293945805</v>
          </cell>
          <cell r="M401">
            <v>66246.447033977718</v>
          </cell>
          <cell r="N401">
            <v>72047.488927757935</v>
          </cell>
          <cell r="O401">
            <v>76201.868173242183</v>
          </cell>
          <cell r="P401">
            <v>82979.198243711959</v>
          </cell>
          <cell r="Q401">
            <v>86599.391467646768</v>
          </cell>
          <cell r="R401">
            <v>90343.96573746753</v>
          </cell>
          <cell r="S401">
            <v>94335.441675422044</v>
          </cell>
          <cell r="T401">
            <v>98479.074299710221</v>
          </cell>
          <cell r="U401">
            <v>104986.45839920067</v>
          </cell>
          <cell r="V401">
            <v>107485.32217934149</v>
          </cell>
          <cell r="W401">
            <v>110475.3055026802</v>
          </cell>
          <cell r="X401">
            <v>113548.46297568489</v>
          </cell>
          <cell r="Y401">
            <v>132321.08094296901</v>
          </cell>
          <cell r="Z401">
            <v>135180.14734899442</v>
          </cell>
          <cell r="AA401">
            <v>138940.5341443707</v>
          </cell>
          <cell r="AB401">
            <v>142805.52586234949</v>
          </cell>
          <cell r="AC401">
            <v>146778.03236046093</v>
          </cell>
        </row>
        <row r="402">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row>
        <row r="403">
          <cell r="G403">
            <v>0</v>
          </cell>
          <cell r="H403">
            <v>-1.5489831639570184E-11</v>
          </cell>
          <cell r="I403">
            <v>-5.5848659030743875E-12</v>
          </cell>
          <cell r="J403">
            <v>-5.2523319027386606E-11</v>
          </cell>
          <cell r="K403">
            <v>-7.8443918027915061E-12</v>
          </cell>
          <cell r="L403">
            <v>-1.6905232769204304E-10</v>
          </cell>
          <cell r="M403">
            <v>-2.7512214728631079E-11</v>
          </cell>
          <cell r="N403">
            <v>1.8576429283712059E-10</v>
          </cell>
          <cell r="O403">
            <v>-2.6830093702301383E-11</v>
          </cell>
          <cell r="P403">
            <v>5.9117155615240335E-11</v>
          </cell>
          <cell r="Q403">
            <v>-8.3218765212222934E-11</v>
          </cell>
          <cell r="R403">
            <v>8.0262907431460917E-11</v>
          </cell>
          <cell r="S403">
            <v>-1.5302248357329518E-10</v>
          </cell>
          <cell r="T403">
            <v>3.2673597161192447E-10</v>
          </cell>
          <cell r="U403">
            <v>-2.914930519182235E-10</v>
          </cell>
          <cell r="V403">
            <v>1.2505552149377763E-10</v>
          </cell>
          <cell r="W403">
            <v>-1.4097167877480388E-11</v>
          </cell>
          <cell r="X403">
            <v>3.9972292142920196E-10</v>
          </cell>
          <cell r="Y403">
            <v>-8.7311491370201111E-11</v>
          </cell>
          <cell r="Z403">
            <v>1.9099388737231493E-10</v>
          </cell>
          <cell r="AA403">
            <v>3.4788172342814505E-10</v>
          </cell>
          <cell r="AB403">
            <v>-1.1959855328314006E-9</v>
          </cell>
          <cell r="AC403">
            <v>9.1858964879065752E-11</v>
          </cell>
        </row>
      </sheetData>
      <sheetData sheetId="3">
        <row r="199">
          <cell r="B199">
            <v>460775.12625072763</v>
          </cell>
        </row>
        <row r="200">
          <cell r="B200">
            <v>0.71534655801043634</v>
          </cell>
        </row>
        <row r="206">
          <cell r="B206">
            <v>2.8418076124979148</v>
          </cell>
        </row>
      </sheetData>
      <sheetData sheetId="4" refreshError="1"/>
      <sheetData sheetId="5" refreshError="1"/>
      <sheetData sheetId="6" refreshError="1"/>
      <sheetData sheetId="7" refreshError="1"/>
      <sheetData sheetId="8" refreshError="1"/>
      <sheetData sheetId="9" refreshError="1"/>
      <sheetData sheetId="10">
        <row r="8">
          <cell r="B8" t="str">
            <v>7.0</v>
          </cell>
        </row>
        <row r="15">
          <cell r="B15">
            <v>0</v>
          </cell>
        </row>
      </sheetData>
      <sheetData sheetId="11" refreshError="1"/>
      <sheetData sheetId="12" refreshError="1"/>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араметры"/>
      <sheetName val="Старт"/>
      <sheetName val="Проект"/>
      <sheetName val="Результаты"/>
      <sheetName val="Графики"/>
      <sheetName val="Сценарии"/>
      <sheetName val="Отчет"/>
      <sheetName val="Ставка дисконтирования"/>
      <sheetName val="Структура финансирования"/>
      <sheetName val="Language"/>
      <sheetName val="Options"/>
      <sheetName val="Анализ чувствительности"/>
      <sheetName val="Выводы"/>
      <sheetName val="Титул"/>
      <sheetName val="Чувствительность"/>
      <sheetName val="Списки"/>
      <sheetName val="Калькулятор"/>
      <sheetName val="1.1"/>
      <sheetName val="7.6"/>
      <sheetName val="7.2"/>
      <sheetName val="Исходные данные"/>
      <sheetName val="Графики_розн"/>
      <sheetName val="Чек-лист"/>
      <sheetName val="1.5"/>
      <sheetName val="5.1.2"/>
      <sheetName val="4.7.1"/>
      <sheetName val="2.5"/>
      <sheetName val="2.1"/>
      <sheetName val="0.3"/>
      <sheetName val="4.6"/>
      <sheetName val="Предварительная Оферта"/>
      <sheetName val="5.3"/>
      <sheetName val="Export_map"/>
      <sheetName val="2.4"/>
    </sheetNames>
    <sheetDataSet>
      <sheetData sheetId="0">
        <row r="4">
          <cell r="A4" t="str">
            <v>ООО  ПКНМ (Фонд, "проект")</v>
          </cell>
        </row>
        <row r="8">
          <cell r="D8">
            <v>1</v>
          </cell>
        </row>
        <row r="9">
          <cell r="D9">
            <v>1</v>
          </cell>
        </row>
        <row r="10">
          <cell r="D10">
            <v>5</v>
          </cell>
        </row>
        <row r="16">
          <cell r="B16">
            <v>42278</v>
          </cell>
        </row>
        <row r="18">
          <cell r="D18">
            <v>14</v>
          </cell>
        </row>
        <row r="19">
          <cell r="D19">
            <v>2</v>
          </cell>
        </row>
        <row r="23">
          <cell r="B23">
            <v>10</v>
          </cell>
        </row>
        <row r="40">
          <cell r="B40">
            <v>1</v>
          </cell>
        </row>
        <row r="42">
          <cell r="B42" t="str">
            <v>тыс. руб.</v>
          </cell>
        </row>
        <row r="50">
          <cell r="B50" t="str">
            <v>$</v>
          </cell>
        </row>
        <row r="56">
          <cell r="B56" t="str">
            <v>EUR</v>
          </cell>
        </row>
        <row r="62">
          <cell r="B62">
            <v>1</v>
          </cell>
        </row>
        <row r="72">
          <cell r="B72">
            <v>2</v>
          </cell>
        </row>
      </sheetData>
      <sheetData sheetId="1" refreshError="1"/>
      <sheetData sheetId="2">
        <row r="44">
          <cell r="G44">
            <v>450</v>
          </cell>
          <cell r="H44">
            <v>450</v>
          </cell>
          <cell r="I44">
            <v>550</v>
          </cell>
          <cell r="J44">
            <v>600</v>
          </cell>
          <cell r="K44">
            <v>650</v>
          </cell>
          <cell r="L44">
            <v>700.00000000000011</v>
          </cell>
          <cell r="M44">
            <v>750</v>
          </cell>
          <cell r="N44">
            <v>850.00000000000011</v>
          </cell>
          <cell r="O44">
            <v>900</v>
          </cell>
          <cell r="P44">
            <v>1000</v>
          </cell>
          <cell r="Q44">
            <v>1030</v>
          </cell>
          <cell r="R44">
            <v>1060</v>
          </cell>
          <cell r="S44">
            <v>1090</v>
          </cell>
          <cell r="T44">
            <v>1120</v>
          </cell>
          <cell r="U44">
            <v>1250</v>
          </cell>
          <cell r="V44">
            <v>1250</v>
          </cell>
          <cell r="W44">
            <v>1250</v>
          </cell>
          <cell r="X44">
            <v>1250</v>
          </cell>
          <cell r="Y44">
            <v>1250</v>
          </cell>
          <cell r="Z44">
            <v>1250</v>
          </cell>
          <cell r="AA44">
            <v>1250</v>
          </cell>
          <cell r="AB44">
            <v>1250</v>
          </cell>
        </row>
        <row r="62">
          <cell r="G62">
            <v>549.99990000000003</v>
          </cell>
          <cell r="H62">
            <v>1500</v>
          </cell>
          <cell r="I62">
            <v>1999.9998000000001</v>
          </cell>
          <cell r="J62">
            <v>2499.9900000000002</v>
          </cell>
          <cell r="K62">
            <v>2499.9900000000002</v>
          </cell>
          <cell r="L62">
            <v>3000</v>
          </cell>
          <cell r="M62">
            <v>3000</v>
          </cell>
          <cell r="N62">
            <v>3000</v>
          </cell>
          <cell r="O62">
            <v>3000</v>
          </cell>
          <cell r="P62">
            <v>3000</v>
          </cell>
          <cell r="Q62">
            <v>3000</v>
          </cell>
          <cell r="R62">
            <v>3000</v>
          </cell>
          <cell r="S62">
            <v>3000</v>
          </cell>
          <cell r="T62">
            <v>3000</v>
          </cell>
          <cell r="U62">
            <v>3000</v>
          </cell>
          <cell r="V62">
            <v>3000</v>
          </cell>
          <cell r="W62">
            <v>3000</v>
          </cell>
          <cell r="X62">
            <v>3000</v>
          </cell>
          <cell r="Y62">
            <v>3000</v>
          </cell>
          <cell r="Z62">
            <v>3000</v>
          </cell>
          <cell r="AA62">
            <v>3000</v>
          </cell>
          <cell r="AB62">
            <v>3000</v>
          </cell>
        </row>
        <row r="80">
          <cell r="G80">
            <v>900.00450000000001</v>
          </cell>
          <cell r="H80">
            <v>900.00450000000001</v>
          </cell>
          <cell r="I80">
            <v>5999.94</v>
          </cell>
          <cell r="J80">
            <v>5999.94</v>
          </cell>
          <cell r="K80">
            <v>5999.94</v>
          </cell>
          <cell r="L80">
            <v>5999.94</v>
          </cell>
          <cell r="M80">
            <v>9000.0045000000009</v>
          </cell>
          <cell r="N80">
            <v>9000.0045000000009</v>
          </cell>
          <cell r="O80">
            <v>9000.0045000000009</v>
          </cell>
          <cell r="P80">
            <v>9000.0045000000009</v>
          </cell>
          <cell r="Q80">
            <v>10500.002999999999</v>
          </cell>
          <cell r="R80">
            <v>10500.002999999999</v>
          </cell>
          <cell r="S80">
            <v>10500.002999999999</v>
          </cell>
          <cell r="T80">
            <v>10500.002999999999</v>
          </cell>
          <cell r="U80">
            <v>13500</v>
          </cell>
          <cell r="V80">
            <v>13500</v>
          </cell>
          <cell r="W80">
            <v>13500</v>
          </cell>
          <cell r="X80">
            <v>13500</v>
          </cell>
          <cell r="Y80">
            <v>13500</v>
          </cell>
          <cell r="Z80">
            <v>13500</v>
          </cell>
          <cell r="AA80">
            <v>13500</v>
          </cell>
          <cell r="AB80">
            <v>13500</v>
          </cell>
        </row>
        <row r="98">
          <cell r="G98">
            <v>0</v>
          </cell>
          <cell r="H98">
            <v>0</v>
          </cell>
          <cell r="I98">
            <v>0</v>
          </cell>
          <cell r="J98">
            <v>0</v>
          </cell>
          <cell r="K98">
            <v>0</v>
          </cell>
          <cell r="L98">
            <v>0</v>
          </cell>
          <cell r="M98">
            <v>3000</v>
          </cell>
          <cell r="N98">
            <v>3000</v>
          </cell>
          <cell r="O98">
            <v>3000</v>
          </cell>
          <cell r="P98">
            <v>3000</v>
          </cell>
          <cell r="Q98">
            <v>3000</v>
          </cell>
          <cell r="R98">
            <v>3000</v>
          </cell>
          <cell r="S98">
            <v>3000</v>
          </cell>
          <cell r="T98">
            <v>3000</v>
          </cell>
          <cell r="U98">
            <v>6000</v>
          </cell>
          <cell r="V98">
            <v>6000</v>
          </cell>
          <cell r="W98">
            <v>6000</v>
          </cell>
          <cell r="X98">
            <v>6000</v>
          </cell>
          <cell r="Y98">
            <v>6000</v>
          </cell>
          <cell r="Z98">
            <v>6000</v>
          </cell>
          <cell r="AA98">
            <v>6000</v>
          </cell>
          <cell r="AB98">
            <v>6000</v>
          </cell>
        </row>
        <row r="204">
          <cell r="G204">
            <v>111432.52466749999</v>
          </cell>
          <cell r="H204">
            <v>133588.04927305534</v>
          </cell>
          <cell r="I204">
            <v>200215.5491077131</v>
          </cell>
          <cell r="J204">
            <v>219194.50178569418</v>
          </cell>
          <cell r="K204">
            <v>231708.965994</v>
          </cell>
          <cell r="L204">
            <v>259202.96936001017</v>
          </cell>
          <cell r="M204">
            <v>328700.16680404538</v>
          </cell>
          <cell r="N204">
            <v>308067.16069578321</v>
          </cell>
          <cell r="O204">
            <v>361285.8126862878</v>
          </cell>
          <cell r="P204">
            <v>366730.38089108781</v>
          </cell>
          <cell r="Q204">
            <v>409788.33211420092</v>
          </cell>
          <cell r="R204">
            <v>425727.9518686923</v>
          </cell>
          <cell r="S204">
            <v>554824.99634051812</v>
          </cell>
          <cell r="T204">
            <v>417917.09069750377</v>
          </cell>
          <cell r="U204">
            <v>461338.46153585572</v>
          </cell>
          <cell r="V204">
            <v>473921.43034568295</v>
          </cell>
          <cell r="W204">
            <v>736591.29142248002</v>
          </cell>
          <cell r="X204">
            <v>498552.87854045426</v>
          </cell>
          <cell r="Y204">
            <v>574849.81131749507</v>
          </cell>
          <cell r="Z204">
            <v>590590.39305507136</v>
          </cell>
          <cell r="AA204">
            <v>606768.83994428639</v>
          </cell>
          <cell r="AB204">
            <v>623397.33234125527</v>
          </cell>
          <cell r="AC204">
            <v>640488.38943032443</v>
          </cell>
        </row>
        <row r="205">
          <cell r="G205">
            <v>20057.85444015</v>
          </cell>
          <cell r="H205">
            <v>24045.848869149966</v>
          </cell>
          <cell r="I205">
            <v>36038.798839388357</v>
          </cell>
          <cell r="J205">
            <v>39455.010321424954</v>
          </cell>
          <cell r="K205">
            <v>41707.613878920005</v>
          </cell>
          <cell r="L205">
            <v>46656.534484801829</v>
          </cell>
          <cell r="M205">
            <v>59166.03002472817</v>
          </cell>
          <cell r="N205">
            <v>55452.088925240983</v>
          </cell>
          <cell r="O205">
            <v>65031.446283531797</v>
          </cell>
          <cell r="P205">
            <v>66011.468560395806</v>
          </cell>
          <cell r="Q205">
            <v>73761.899780556152</v>
          </cell>
          <cell r="R205">
            <v>76631.031336364598</v>
          </cell>
          <cell r="S205">
            <v>99868.499341293253</v>
          </cell>
          <cell r="T205">
            <v>75225.07632555069</v>
          </cell>
          <cell r="U205">
            <v>83040.923076454041</v>
          </cell>
          <cell r="V205">
            <v>85305.857462222921</v>
          </cell>
          <cell r="W205">
            <v>132586.4324560464</v>
          </cell>
          <cell r="X205">
            <v>89739.518137281775</v>
          </cell>
          <cell r="Y205">
            <v>103472.9660371491</v>
          </cell>
          <cell r="Z205">
            <v>106306.27074991283</v>
          </cell>
          <cell r="AA205">
            <v>109218.39118997155</v>
          </cell>
          <cell r="AB205">
            <v>112211.51982142593</v>
          </cell>
          <cell r="AC205">
            <v>115287.9100974584</v>
          </cell>
        </row>
        <row r="206">
          <cell r="G206">
            <v>53117.709702549997</v>
          </cell>
          <cell r="H206">
            <v>145314.54275377555</v>
          </cell>
          <cell r="I206">
            <v>194213.71244513954</v>
          </cell>
          <cell r="J206">
            <v>244408.45116263977</v>
          </cell>
          <cell r="K206">
            <v>264280.08419761102</v>
          </cell>
          <cell r="L206">
            <v>290372.85464970762</v>
          </cell>
          <cell r="M206">
            <v>348455.28862087586</v>
          </cell>
          <cell r="N206">
            <v>346764.26587368594</v>
          </cell>
          <cell r="O206">
            <v>414299.34430916025</v>
          </cell>
          <cell r="P206">
            <v>414589.54933123139</v>
          </cell>
          <cell r="Q206">
            <v>465524.35911215335</v>
          </cell>
          <cell r="R206">
            <v>491110.77400597959</v>
          </cell>
          <cell r="S206">
            <v>643030.29298313137</v>
          </cell>
          <cell r="T206">
            <v>481049.58665566408</v>
          </cell>
          <cell r="U206">
            <v>506789.05158399546</v>
          </cell>
          <cell r="V206">
            <v>549728.32491953508</v>
          </cell>
          <cell r="W206">
            <v>859414.52267324529</v>
          </cell>
          <cell r="X206">
            <v>578257.60668066167</v>
          </cell>
          <cell r="Y206">
            <v>631028.38210332277</v>
          </cell>
          <cell r="Z206">
            <v>685267.11366431275</v>
          </cell>
          <cell r="AA206">
            <v>704034.17486015824</v>
          </cell>
          <cell r="AB206">
            <v>723323.29059206438</v>
          </cell>
          <cell r="AC206">
            <v>743148.98316247214</v>
          </cell>
        </row>
        <row r="207">
          <cell r="G207">
            <v>78372.669405099994</v>
          </cell>
          <cell r="H207">
            <v>90692.024793529781</v>
          </cell>
          <cell r="I207">
            <v>132732.66029549166</v>
          </cell>
          <cell r="J207">
            <v>146973.72123997106</v>
          </cell>
          <cell r="K207">
            <v>156110.21691528001</v>
          </cell>
          <cell r="L207">
            <v>171596.86611038441</v>
          </cell>
          <cell r="M207">
            <v>211007.77431828209</v>
          </cell>
          <cell r="N207">
            <v>227762.75806562038</v>
          </cell>
          <cell r="O207">
            <v>239780.67272627976</v>
          </cell>
          <cell r="P207">
            <v>257932.97284653195</v>
          </cell>
          <cell r="Q207">
            <v>275958.84562913561</v>
          </cell>
          <cell r="R207">
            <v>287207.05482821289</v>
          </cell>
          <cell r="S207">
            <v>298870.25752689288</v>
          </cell>
          <cell r="T207">
            <v>310962.83789428329</v>
          </cell>
          <cell r="U207">
            <v>348553.17092259764</v>
          </cell>
          <cell r="V207">
            <v>358052.13381096831</v>
          </cell>
          <cell r="W207">
            <v>367815.33501624962</v>
          </cell>
          <cell r="X207">
            <v>377850.12501332397</v>
          </cell>
          <cell r="Y207">
            <v>425144.52026464534</v>
          </cell>
          <cell r="Z207">
            <v>436774.07040531677</v>
          </cell>
          <cell r="AA207">
            <v>448727.12667941651</v>
          </cell>
          <cell r="AB207">
            <v>461012.68825003342</v>
          </cell>
          <cell r="AC207">
            <v>473640.00461534417</v>
          </cell>
        </row>
        <row r="208">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row>
        <row r="209">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row>
        <row r="210">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row>
        <row r="211">
          <cell r="G211">
            <v>0</v>
          </cell>
          <cell r="H211">
            <v>4.3655745685100555E-11</v>
          </cell>
          <cell r="I211">
            <v>-7.2759576141834259E-11</v>
          </cell>
          <cell r="J211">
            <v>8.7311491370201111E-11</v>
          </cell>
          <cell r="K211">
            <v>-1.4551915228366852E-10</v>
          </cell>
          <cell r="L211">
            <v>2.9103830456733704E-11</v>
          </cell>
          <cell r="M211">
            <v>1.1641532182693481E-10</v>
          </cell>
          <cell r="N211">
            <v>3.4924596548080444E-10</v>
          </cell>
          <cell r="O211">
            <v>-2.3283064365386963E-10</v>
          </cell>
          <cell r="P211">
            <v>0</v>
          </cell>
          <cell r="Q211">
            <v>-6.4028427004814148E-10</v>
          </cell>
          <cell r="R211">
            <v>2.9103830456733704E-10</v>
          </cell>
          <cell r="S211">
            <v>-1.1641532182693481E-10</v>
          </cell>
          <cell r="T211">
            <v>-5.8207660913467407E-10</v>
          </cell>
          <cell r="U211">
            <v>-2.9103830456733704E-10</v>
          </cell>
          <cell r="V211">
            <v>-5.2386894822120667E-10</v>
          </cell>
          <cell r="W211">
            <v>6.9849193096160889E-10</v>
          </cell>
          <cell r="X211">
            <v>-4.0745362639427185E-10</v>
          </cell>
          <cell r="Y211">
            <v>-2.3283064365386963E-10</v>
          </cell>
          <cell r="Z211">
            <v>9.3132257461547852E-10</v>
          </cell>
          <cell r="AA211">
            <v>4.6566128730773926E-10</v>
          </cell>
          <cell r="AB211">
            <v>4.6566128730773926E-10</v>
          </cell>
          <cell r="AC211">
            <v>1.6880221664905548E-9</v>
          </cell>
        </row>
        <row r="392">
          <cell r="G392">
            <v>75055.002599999993</v>
          </cell>
          <cell r="H392">
            <v>86907.120573208769</v>
          </cell>
          <cell r="I392">
            <v>108424.48609533175</v>
          </cell>
          <cell r="J392">
            <v>121755.5481212747</v>
          </cell>
          <cell r="K392">
            <v>130164.49483200001</v>
          </cell>
          <cell r="L392">
            <v>144682.3950920777</v>
          </cell>
          <cell r="M392">
            <v>166702.70271958737</v>
          </cell>
          <cell r="N392">
            <v>182267.51543406656</v>
          </cell>
          <cell r="O392">
            <v>193091.76635564159</v>
          </cell>
          <cell r="P392">
            <v>209984.02953422902</v>
          </cell>
          <cell r="Q392">
            <v>219342.17431107335</v>
          </cell>
          <cell r="R392">
            <v>229094.98573121431</v>
          </cell>
          <cell r="S392">
            <v>239220.66562638941</v>
          </cell>
          <cell r="T392">
            <v>249732.41169856209</v>
          </cell>
          <cell r="U392">
            <v>265401.26410259586</v>
          </cell>
          <cell r="V392">
            <v>272784.08938115544</v>
          </cell>
          <cell r="W392">
            <v>280372.28711443208</v>
          </cell>
          <cell r="X392">
            <v>288171.57027050562</v>
          </cell>
          <cell r="Y392">
            <v>333795.05973682896</v>
          </cell>
          <cell r="Z392">
            <v>343080.43602626043</v>
          </cell>
          <cell r="AA392">
            <v>352624.10916677263</v>
          </cell>
          <cell r="AB392">
            <v>362433.26435594924</v>
          </cell>
          <cell r="AC392">
            <v>372515.2866663012</v>
          </cell>
        </row>
        <row r="393">
          <cell r="G393">
            <v>62417.850779111111</v>
          </cell>
          <cell r="H393">
            <v>100096.46768688288</v>
          </cell>
          <cell r="I393">
            <v>121245.88906770936</v>
          </cell>
          <cell r="J393">
            <v>139783.20081555529</v>
          </cell>
          <cell r="K393">
            <v>150973.65064918099</v>
          </cell>
          <cell r="L393">
            <v>165862.13044847402</v>
          </cell>
          <cell r="M393">
            <v>189728.31436190126</v>
          </cell>
          <cell r="N393">
            <v>210341.42488949359</v>
          </cell>
          <cell r="O393">
            <v>224451.22527424232</v>
          </cell>
          <cell r="P393">
            <v>242160.26466066606</v>
          </cell>
          <cell r="Q393">
            <v>256177.98117900547</v>
          </cell>
          <cell r="R393">
            <v>267287.32294258184</v>
          </cell>
          <cell r="S393">
            <v>279014.84908831166</v>
          </cell>
          <cell r="T393">
            <v>291293.59027484251</v>
          </cell>
          <cell r="U393">
            <v>308451.99109811155</v>
          </cell>
          <cell r="V393">
            <v>319957.10275788372</v>
          </cell>
          <cell r="W393">
            <v>328435.93318470189</v>
          </cell>
          <cell r="X393">
            <v>337572.23145404994</v>
          </cell>
          <cell r="Y393">
            <v>378190.62486162293</v>
          </cell>
          <cell r="Z393">
            <v>402681.37564095785</v>
          </cell>
          <cell r="AA393">
            <v>413061.21563773591</v>
          </cell>
          <cell r="AB393">
            <v>424551.58586906979</v>
          </cell>
          <cell r="AC393">
            <v>436361.59058327135</v>
          </cell>
        </row>
        <row r="394">
          <cell r="G394">
            <v>75055.002599999993</v>
          </cell>
          <cell r="H394">
            <v>86907.120573208769</v>
          </cell>
          <cell r="I394">
            <v>108424.48609533175</v>
          </cell>
          <cell r="J394">
            <v>121755.5481212747</v>
          </cell>
          <cell r="K394">
            <v>130164.49483200001</v>
          </cell>
          <cell r="L394">
            <v>144682.3950920777</v>
          </cell>
          <cell r="M394">
            <v>166702.70271958737</v>
          </cell>
          <cell r="N394">
            <v>182267.51543406656</v>
          </cell>
          <cell r="O394">
            <v>193091.76635564159</v>
          </cell>
          <cell r="P394">
            <v>209984.02953422902</v>
          </cell>
          <cell r="Q394">
            <v>219342.17431107335</v>
          </cell>
          <cell r="R394">
            <v>229094.98573121431</v>
          </cell>
          <cell r="S394">
            <v>239220.66562638941</v>
          </cell>
          <cell r="T394">
            <v>249732.41169856209</v>
          </cell>
          <cell r="U394">
            <v>265401.26410259586</v>
          </cell>
          <cell r="V394">
            <v>272784.08938115544</v>
          </cell>
          <cell r="W394">
            <v>280372.28711443208</v>
          </cell>
          <cell r="X394">
            <v>288171.57027050562</v>
          </cell>
          <cell r="Y394">
            <v>333795.05973682896</v>
          </cell>
          <cell r="Z394">
            <v>343080.43602626043</v>
          </cell>
          <cell r="AA394">
            <v>352624.10916677263</v>
          </cell>
          <cell r="AB394">
            <v>362433.26435594924</v>
          </cell>
          <cell r="AC394">
            <v>372515.2866663012</v>
          </cell>
        </row>
        <row r="395">
          <cell r="G395">
            <v>62417.850779111111</v>
          </cell>
          <cell r="H395">
            <v>100096.46768688288</v>
          </cell>
          <cell r="I395">
            <v>121245.88906770936</v>
          </cell>
          <cell r="J395">
            <v>139783.20081555529</v>
          </cell>
          <cell r="K395">
            <v>150973.65064918099</v>
          </cell>
          <cell r="L395">
            <v>165862.13044847402</v>
          </cell>
          <cell r="M395">
            <v>189728.31436190126</v>
          </cell>
          <cell r="N395">
            <v>210341.42488949359</v>
          </cell>
          <cell r="O395">
            <v>224451.22527424232</v>
          </cell>
          <cell r="P395">
            <v>242160.26466066606</v>
          </cell>
          <cell r="Q395">
            <v>256177.98117900547</v>
          </cell>
          <cell r="R395">
            <v>267287.32294258184</v>
          </cell>
          <cell r="S395">
            <v>279014.84908831166</v>
          </cell>
          <cell r="T395">
            <v>291293.59027484251</v>
          </cell>
          <cell r="U395">
            <v>308451.99109811155</v>
          </cell>
          <cell r="V395">
            <v>319957.10275788372</v>
          </cell>
          <cell r="W395">
            <v>328435.93318470189</v>
          </cell>
          <cell r="X395">
            <v>337572.23145404994</v>
          </cell>
          <cell r="Y395">
            <v>378190.62486162293</v>
          </cell>
          <cell r="Z395">
            <v>402681.37564095785</v>
          </cell>
          <cell r="AA395">
            <v>413061.21563773591</v>
          </cell>
          <cell r="AB395">
            <v>424551.58586906979</v>
          </cell>
          <cell r="AC395">
            <v>436361.59058327135</v>
          </cell>
        </row>
        <row r="396">
          <cell r="G396">
            <v>14282.050601999999</v>
          </cell>
          <cell r="H396">
            <v>15762.403745998625</v>
          </cell>
          <cell r="I396">
            <v>19861.501557747746</v>
          </cell>
          <cell r="J396">
            <v>22053.540933159959</v>
          </cell>
          <cell r="K396">
            <v>23518.047902300412</v>
          </cell>
          <cell r="L396">
            <v>26192.480473500622</v>
          </cell>
          <cell r="M396">
            <v>30316.170676566078</v>
          </cell>
          <cell r="N396">
            <v>32970.884763550239</v>
          </cell>
          <cell r="O396">
            <v>34872.041367415914</v>
          </cell>
          <cell r="P396">
            <v>37973.531399664789</v>
          </cell>
          <cell r="Q396">
            <v>39630.229993668858</v>
          </cell>
          <cell r="R396">
            <v>41343.84872731565</v>
          </cell>
          <cell r="S396">
            <v>43170.456359938908</v>
          </cell>
          <cell r="T396">
            <v>45066.695018511447</v>
          </cell>
          <cell r="U396">
            <v>48044.650453871487</v>
          </cell>
          <cell r="V396">
            <v>49188.198285461367</v>
          </cell>
          <cell r="W396">
            <v>50556.49573851467</v>
          </cell>
          <cell r="X396">
            <v>51962.855938025277</v>
          </cell>
          <cell r="Y396">
            <v>60553.715007799387</v>
          </cell>
          <cell r="Z396">
            <v>61862.101329200843</v>
          </cell>
          <cell r="AA396">
            <v>63582.956303356077</v>
          </cell>
          <cell r="AB396">
            <v>65351.681326837905</v>
          </cell>
          <cell r="AC396">
            <v>67169.608029363473</v>
          </cell>
        </row>
        <row r="397">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row>
        <row r="398">
          <cell r="G398">
            <v>4169.7223666666669</v>
          </cell>
          <cell r="H398">
            <v>4828.1733651782652</v>
          </cell>
          <cell r="I398">
            <v>6023.5825608517644</v>
          </cell>
          <cell r="J398">
            <v>6764.1971178485946</v>
          </cell>
          <cell r="K398">
            <v>7231.3608240000003</v>
          </cell>
          <cell r="L398">
            <v>8037.9108384487618</v>
          </cell>
          <cell r="M398">
            <v>9261.2612621992994</v>
          </cell>
          <cell r="N398">
            <v>10125.973079670366</v>
          </cell>
          <cell r="O398">
            <v>10727.3203530912</v>
          </cell>
          <cell r="P398">
            <v>11665.779418568278</v>
          </cell>
          <cell r="Q398">
            <v>12185.676350615187</v>
          </cell>
          <cell r="R398">
            <v>12727.499207289684</v>
          </cell>
          <cell r="S398">
            <v>13290.036979243856</v>
          </cell>
          <cell r="T398">
            <v>13874.022872142337</v>
          </cell>
          <cell r="U398">
            <v>14744.514672366437</v>
          </cell>
          <cell r="V398">
            <v>15154.671632286412</v>
          </cell>
          <cell r="W398">
            <v>15576.238173024003</v>
          </cell>
          <cell r="X398">
            <v>16009.531681694758</v>
          </cell>
          <cell r="Y398">
            <v>18544.169985379387</v>
          </cell>
          <cell r="Z398">
            <v>19060.024223681135</v>
          </cell>
          <cell r="AA398">
            <v>19590.228287042926</v>
          </cell>
          <cell r="AB398">
            <v>20135.181353108292</v>
          </cell>
          <cell r="AC398">
            <v>20695.293703683394</v>
          </cell>
        </row>
        <row r="399">
          <cell r="G399">
            <v>120.00060000000001</v>
          </cell>
          <cell r="H399">
            <v>123.33872827198833</v>
          </cell>
          <cell r="I399">
            <v>845.11875808753894</v>
          </cell>
          <cell r="J399">
            <v>868.62793070467319</v>
          </cell>
          <cell r="K399">
            <v>892.7910720000001</v>
          </cell>
          <cell r="L399">
            <v>917.62637381034097</v>
          </cell>
          <cell r="M399">
            <v>1414.7436558394993</v>
          </cell>
          <cell r="N399">
            <v>1454.0984240254413</v>
          </cell>
          <cell r="O399">
            <v>1494.5479472736004</v>
          </cell>
          <cell r="P399">
            <v>1536.1226790385761</v>
          </cell>
          <cell r="Q399">
            <v>1841.9958451897448</v>
          </cell>
          <cell r="R399">
            <v>1893.235742387867</v>
          </cell>
          <cell r="S399">
            <v>1945.9010103715584</v>
          </cell>
          <cell r="T399">
            <v>2000.0312995302124</v>
          </cell>
          <cell r="U399">
            <v>2643.0001404407885</v>
          </cell>
          <cell r="V399">
            <v>2716.522051928519</v>
          </cell>
          <cell r="W399">
            <v>2792.0891662848007</v>
          </cell>
          <cell r="X399">
            <v>2869.758376137815</v>
          </cell>
          <cell r="Y399">
            <v>2949.5881567319207</v>
          </cell>
          <cell r="Z399">
            <v>3031.6386099522274</v>
          </cell>
          <cell r="AA399">
            <v>3115.9715095738375</v>
          </cell>
          <cell r="AB399">
            <v>3202.6503477698016</v>
          </cell>
          <cell r="AC399">
            <v>3291.7403829128234</v>
          </cell>
        </row>
        <row r="400">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row>
        <row r="401">
          <cell r="G401">
            <v>31208.925389555552</v>
          </cell>
          <cell r="H401">
            <v>34443.771148663662</v>
          </cell>
          <cell r="I401">
            <v>43401.058959522859</v>
          </cell>
          <cell r="J401">
            <v>48191.070928016205</v>
          </cell>
          <cell r="K401">
            <v>51391.289860582387</v>
          </cell>
          <cell r="L401">
            <v>57235.420293945805</v>
          </cell>
          <cell r="M401">
            <v>66246.447033977718</v>
          </cell>
          <cell r="N401">
            <v>72047.488927757935</v>
          </cell>
          <cell r="O401">
            <v>76201.868173242183</v>
          </cell>
          <cell r="P401">
            <v>82979.198243711959</v>
          </cell>
          <cell r="Q401">
            <v>86599.391467646768</v>
          </cell>
          <cell r="R401">
            <v>90343.96573746753</v>
          </cell>
          <cell r="S401">
            <v>94335.441675422044</v>
          </cell>
          <cell r="T401">
            <v>98479.074299710221</v>
          </cell>
          <cell r="U401">
            <v>104986.45839920067</v>
          </cell>
          <cell r="V401">
            <v>107485.32217934149</v>
          </cell>
          <cell r="W401">
            <v>110475.3055026802</v>
          </cell>
          <cell r="X401">
            <v>113548.46297568489</v>
          </cell>
          <cell r="Y401">
            <v>132321.08094296901</v>
          </cell>
          <cell r="Z401">
            <v>135180.14734899442</v>
          </cell>
          <cell r="AA401">
            <v>138940.5341443707</v>
          </cell>
          <cell r="AB401">
            <v>142805.52586234949</v>
          </cell>
          <cell r="AC401">
            <v>146778.03236046093</v>
          </cell>
        </row>
        <row r="402">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row>
        <row r="403">
          <cell r="G403">
            <v>0</v>
          </cell>
          <cell r="H403">
            <v>-1.5489831639570184E-11</v>
          </cell>
          <cell r="I403">
            <v>-5.5848659030743875E-12</v>
          </cell>
          <cell r="J403">
            <v>-5.2523319027386606E-11</v>
          </cell>
          <cell r="K403">
            <v>-7.8443918027915061E-12</v>
          </cell>
          <cell r="L403">
            <v>-1.6905232769204304E-10</v>
          </cell>
          <cell r="M403">
            <v>-2.7512214728631079E-11</v>
          </cell>
          <cell r="N403">
            <v>1.8576429283712059E-10</v>
          </cell>
          <cell r="O403">
            <v>-2.6830093702301383E-11</v>
          </cell>
          <cell r="P403">
            <v>5.9117155615240335E-11</v>
          </cell>
          <cell r="Q403">
            <v>-8.3218765212222934E-11</v>
          </cell>
          <cell r="R403">
            <v>8.0262907431460917E-11</v>
          </cell>
          <cell r="S403">
            <v>-1.5302248357329518E-10</v>
          </cell>
          <cell r="T403">
            <v>3.2673597161192447E-10</v>
          </cell>
          <cell r="U403">
            <v>-2.914930519182235E-10</v>
          </cell>
          <cell r="V403">
            <v>1.2505552149377763E-10</v>
          </cell>
          <cell r="W403">
            <v>-1.4097167877480388E-11</v>
          </cell>
          <cell r="X403">
            <v>3.9972292142920196E-10</v>
          </cell>
          <cell r="Y403">
            <v>-8.7311491370201111E-11</v>
          </cell>
          <cell r="Z403">
            <v>1.9099388737231493E-10</v>
          </cell>
          <cell r="AA403">
            <v>3.4788172342814505E-10</v>
          </cell>
          <cell r="AB403">
            <v>-1.1959855328314006E-9</v>
          </cell>
          <cell r="AC403">
            <v>9.1858964879065752E-11</v>
          </cell>
        </row>
      </sheetData>
      <sheetData sheetId="3">
        <row r="199">
          <cell r="B199">
            <v>460775.12625072763</v>
          </cell>
        </row>
        <row r="200">
          <cell r="B200">
            <v>0.71534655801043634</v>
          </cell>
        </row>
        <row r="206">
          <cell r="B206">
            <v>2.8418076124979148</v>
          </cell>
        </row>
      </sheetData>
      <sheetData sheetId="4" refreshError="1"/>
      <sheetData sheetId="5" refreshError="1"/>
      <sheetData sheetId="6" refreshError="1"/>
      <sheetData sheetId="7" refreshError="1"/>
      <sheetData sheetId="8" refreshError="1"/>
      <sheetData sheetId="9" refreshError="1"/>
      <sheetData sheetId="10">
        <row r="8">
          <cell r="B8" t="str">
            <v>7.0</v>
          </cell>
        </row>
        <row r="15">
          <cell r="B15">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Модель"/>
      <sheetName val="Резюме"/>
      <sheetName val="Исх показатели"/>
      <sheetName val="ОПУ"/>
      <sheetName val="Граф ОПУ"/>
      <sheetName val="ОДДС"/>
      <sheetName val="Инвестиции"/>
      <sheetName val="Календ план"/>
      <sheetName val="Производство"/>
      <sheetName val="Производство осн"/>
      <sheetName val="Поступления"/>
      <sheetName val="Граф поступ"/>
      <sheetName val="Прямые расходы "/>
      <sheetName val="Граф прямых расх"/>
      <sheetName val="Текущие расходы"/>
      <sheetName val="Граф тек расх"/>
      <sheetName val="Персонал "/>
      <sheetName val="Налоги"/>
      <sheetName val="NPV проекта"/>
      <sheetName val="Чувств NPV"/>
      <sheetName val="Граф NPV"/>
      <sheetName val="Граф вл. пр."/>
      <sheetName val="Кредиты"/>
      <sheetName val="Граф кредитов"/>
      <sheetName val="Точка безубыт"/>
      <sheetName val="ФинАнализ"/>
      <sheetName val="Options"/>
      <sheetName val="Проект (мес)"/>
      <sheetName val="Language"/>
      <sheetName val="Портфель"/>
      <sheetName val="Допущения"/>
      <sheetName val="Опции"/>
      <sheetName val="Проект"/>
      <sheetName val="Анализ"/>
      <sheetName val="Start"/>
      <sheetName val="Waterfall - Commodity"/>
      <sheetName val="Waterfall - Variance Program"/>
      <sheetName val="Intro"/>
      <sheetName val="Material Costs Detail"/>
      <sheetName val="Фин_отчет"/>
      <sheetName val="ОС"/>
      <sheetName val="Коэфф анализ"/>
      <sheetName val="Предположения"/>
      <sheetName val="Админ_Коммерч_расходы"/>
      <sheetName val="Основная Деят"/>
      <sheetName val="Оборотный капитал"/>
      <sheetName val="Расходы_на_персонал "/>
      <sheetName val="Прочие дох_расх"/>
      <sheetName val="Operating Data"/>
      <sheetName val="Spider Preiseingabe"/>
      <sheetName val="Macro1"/>
      <sheetName val="Parameters"/>
      <sheetName val="Summary"/>
      <sheetName val="INPUT"/>
      <sheetName val="GLC_ratios_Jun"/>
      <sheetName val="2001¼MY"/>
      <sheetName val="Actuals"/>
      <sheetName val="Costs"/>
      <sheetName val="Control charts"/>
    </sheetNames>
    <sheetDataSet>
      <sheetData sheetId="0">
        <row r="7">
          <cell r="B7">
            <v>38.4801</v>
          </cell>
        </row>
      </sheetData>
      <sheetData sheetId="1"/>
      <sheetData sheetId="2">
        <row r="7">
          <cell r="B7">
            <v>38.4801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РОГНОЗ_1"/>
    </sheetNames>
    <sheetDataSet>
      <sheetData sheetId="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РОГНОЗ_1"/>
    </sheetNames>
    <sheetDataSet>
      <sheetData sheetId="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Для презы"/>
      <sheetName val="Расчеты"/>
      <sheetName val="СВОД_год"/>
      <sheetName val="Фин.показатели (год)"/>
      <sheetName val="СВОД_год_ДальСвязь"/>
      <sheetName val="WACC"/>
      <sheetName val="Производственная программа"/>
      <sheetName val="Калькуляция 2ЭС5"/>
      <sheetName val="Калькуляция 2ЭС4"/>
      <sheetName val="Калькуляция 2ТЭ25А"/>
      <sheetName val="Материалы и ПКИ (2ЭС5)"/>
      <sheetName val="Материалы и ПКИ (2ЭС4)"/>
      <sheetName val="Материалы и ПКИ (2ТЭ25А)"/>
      <sheetName val="макро--&gt;"/>
      <sheetName val="макро2018_МЭР"/>
      <sheetName val="макро2018_МЭР(2)"/>
      <sheetName val="макро2030_МЭР"/>
      <sheetName val="курс_ЦБРФ"/>
      <sheetName val="курс_чувств"/>
      <sheetName val="Инвест смета"/>
      <sheetName val="Инвест_смета--&gt;"/>
      <sheetName val="Оборудование"/>
      <sheetName val="Дополнительное оборудование"/>
      <sheetName val="Материалы"/>
      <sheetName val="Заработная плата"/>
      <sheetName val="Услуги сторонних организаций"/>
      <sheetName val="Командировочные расходы"/>
      <sheetName val="Options"/>
      <sheetName val="Чувствительность"/>
      <sheetName val="Assumtions"/>
      <sheetName val="Налоги"/>
      <sheetName val="Варианты"/>
    </sheetNames>
    <sheetDataSet>
      <sheetData sheetId="0">
        <row r="401">
          <cell r="F401">
            <v>2930784.6885942603</v>
          </cell>
        </row>
      </sheetData>
      <sheetData sheetId="1">
        <row r="401">
          <cell r="F401">
            <v>2930784.6885942603</v>
          </cell>
        </row>
        <row r="407">
          <cell r="F407">
            <v>4.3120694824626549</v>
          </cell>
        </row>
        <row r="408">
          <cell r="F408">
            <v>2.5724112533501762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Выводы"/>
      <sheetName val="Assumtions"/>
      <sheetName val="Варианты"/>
      <sheetName val="СМЕТА"/>
      <sheetName val="БДДС"/>
      <sheetName val="БДДС (ГОД)"/>
      <sheetName val="БДР"/>
      <sheetName val="БДР (ГОД)"/>
      <sheetName val="BS"/>
      <sheetName val="BS (ГОД)"/>
      <sheetName val="Ставка дисконтирования"/>
      <sheetName val="Фин. показатели"/>
      <sheetName val="Чувствительность"/>
      <sheetName val="Кап. затраты"/>
      <sheetName val="Производство и продажи"/>
      <sheetName val="Выручка"/>
      <sheetName val="Персонал"/>
      <sheetName val="Производственные"/>
      <sheetName val="Коммерческие"/>
      <sheetName val="Адмхоз"/>
      <sheetName val="Налоги"/>
      <sheetName val="Оборотный"/>
      <sheetName val="Финансирование"/>
      <sheetName val="Кредиты"/>
      <sheetName val="Материалы ОКР"/>
      <sheetName val="Бонеты BONVINI от ЭКО-1"/>
      <sheetName val="Шкавы BONVINI от ЭКО-1 и EMPIR "/>
      <sheetName val="Лари &quot;СНЕЖ&quot;"/>
      <sheetName val="Бонеты ATLANTIC NEW"/>
      <sheetName val="витрины MADAGASKAR"/>
      <sheetName val="стеллаж-пристенок ALP"/>
      <sheetName val="Фин_отчет"/>
      <sheetName val="ОС"/>
      <sheetName val="Коэфф анализ"/>
      <sheetName val="Инвест анализ"/>
      <sheetName val="Предположения"/>
      <sheetName val="Админ_Коммерч_расходы"/>
      <sheetName val="Основная Деят"/>
      <sheetName val="Оборотный капитал"/>
      <sheetName val="Расходы_на_персонал "/>
      <sheetName val="Прочие дох_расх"/>
      <sheetName val="Исх показатели"/>
      <sheetName val="поступления"/>
      <sheetName val="прогноз_1"/>
    </sheetNames>
    <sheetDataSet>
      <sheetData sheetId="0" refreshError="1"/>
      <sheetData sheetId="1">
        <row r="17">
          <cell r="C17">
            <v>80</v>
          </cell>
        </row>
        <row r="54">
          <cell r="C54">
            <v>2</v>
          </cell>
        </row>
      </sheetData>
      <sheetData sheetId="2">
        <row r="4">
          <cell r="A4">
            <v>2</v>
          </cell>
        </row>
      </sheetData>
      <sheetData sheetId="3">
        <row r="11">
          <cell r="K11">
            <v>5000</v>
          </cell>
        </row>
      </sheetData>
      <sheetData sheetId="4" refreshError="1"/>
      <sheetData sheetId="5">
        <row r="36">
          <cell r="C36">
            <v>274203.69825967896</v>
          </cell>
        </row>
      </sheetData>
      <sheetData sheetId="6" refreshError="1"/>
      <sheetData sheetId="7">
        <row r="4">
          <cell r="C4">
            <v>671857.62711864407</v>
          </cell>
        </row>
      </sheetData>
      <sheetData sheetId="8" refreshError="1"/>
      <sheetData sheetId="9">
        <row r="11">
          <cell r="D11">
            <v>36630.2611471087</v>
          </cell>
        </row>
      </sheetData>
      <sheetData sheetId="10">
        <row r="9">
          <cell r="C9">
            <v>0.26502959502382339</v>
          </cell>
        </row>
      </sheetData>
      <sheetData sheetId="11">
        <row r="2">
          <cell r="D2">
            <v>2016</v>
          </cell>
        </row>
      </sheetData>
      <sheetData sheetId="12">
        <row r="5">
          <cell r="B5">
            <v>1</v>
          </cell>
        </row>
        <row r="6">
          <cell r="B6">
            <v>1</v>
          </cell>
        </row>
        <row r="7">
          <cell r="B7">
            <v>1</v>
          </cell>
        </row>
        <row r="8">
          <cell r="B8">
            <v>1</v>
          </cell>
        </row>
      </sheetData>
      <sheetData sheetId="13" refreshError="1"/>
      <sheetData sheetId="14" refreshError="1"/>
      <sheetData sheetId="15">
        <row r="12">
          <cell r="C12">
            <v>2016</v>
          </cell>
        </row>
      </sheetData>
      <sheetData sheetId="16">
        <row r="27">
          <cell r="D27">
            <v>149</v>
          </cell>
        </row>
      </sheetData>
      <sheetData sheetId="17" refreshError="1"/>
      <sheetData sheetId="18" refreshError="1"/>
      <sheetData sheetId="19" refreshError="1"/>
      <sheetData sheetId="20">
        <row r="4">
          <cell r="B4">
            <v>0.18</v>
          </cell>
        </row>
        <row r="6">
          <cell r="B6">
            <v>2.1999999999999999E-2</v>
          </cell>
        </row>
      </sheetData>
      <sheetData sheetId="21" refreshError="1"/>
      <sheetData sheetId="22">
        <row r="5">
          <cell r="I5">
            <v>0</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 val="ПРОГНОЗ_1"/>
      <sheetName val="Огл. Графиков"/>
      <sheetName val="рабочий"/>
      <sheetName val="Текущие цены"/>
      <sheetName val="окраска"/>
      <sheetName val="Управление"/>
      <sheetName val="multilats"/>
      <sheetName val="заявки"/>
      <sheetName val="Бизнес план"/>
      <sheetName val="Assumptions"/>
      <sheetName val="ОКВЭД_свод"/>
      <sheetName val="system"/>
      <sheetName val="РЕЕСТР_СИ"/>
      <sheetName val="СПРАВОЧНИК"/>
      <sheetName val="Материалы план"/>
      <sheetName val="ЗП (админ)"/>
      <sheetName val="УПРАВЛЕНИЕ11"/>
      <sheetName val="Лист3"/>
      <sheetName val="МАТЕР.433,452"/>
      <sheetName val="Перечень вариантов"/>
      <sheetName val="Гр(27.07.00)5Х"/>
      <sheetName val="Проект"/>
      <sheetName val="Исх"/>
      <sheetName val="RAB"/>
      <sheetName val=""/>
      <sheetName val="заявка_на_произ"/>
      <sheetName val="темпы роста"/>
      <sheetName val="Перечень данных"/>
      <sheetName val="Движение по месяцам"/>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sheetName val="ПредзаявкаКМ"/>
      <sheetName val="0.2"/>
    </sheetNames>
    <sheetDataSet>
      <sheetData sheetId="0" refreshError="1"/>
      <sheetData sheetId="1" refreshError="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Оценка Компании&gt;&gt;&gt;"/>
      <sheetName val="Предпосылки"/>
      <sheetName val="WACC"/>
      <sheetName val="Анализ"/>
      <sheetName val="Резюме"/>
      <sheetName val="Прогн Модель&gt;&gt;&gt;"/>
      <sheetName val="Проект"/>
      <sheetName val="Отчет"/>
      <sheetName val="Options"/>
      <sheetName val="Language"/>
      <sheetName val="гр5(о)"/>
      <sheetName val="Портфель"/>
    </sheetNames>
    <sheetDataSet>
      <sheetData sheetId="0" refreshError="1"/>
      <sheetData sheetId="1"/>
      <sheetData sheetId="2" refreshError="1"/>
      <sheetData sheetId="3" refreshError="1"/>
      <sheetData sheetId="4" refreshError="1"/>
      <sheetData sheetId="5" refreshError="1"/>
      <sheetData sheetId="6">
        <row r="15">
          <cell r="B15" t="str">
            <v>тыс. руб.</v>
          </cell>
        </row>
      </sheetData>
      <sheetData sheetId="7" refreshError="1"/>
      <sheetData sheetId="8">
        <row r="5">
          <cell r="B5" t="str">
            <v>6.1</v>
          </cell>
        </row>
        <row r="7">
          <cell r="B7" t="b">
            <v>0</v>
          </cell>
        </row>
        <row r="8">
          <cell r="B8" t="b">
            <v>0</v>
          </cell>
        </row>
        <row r="11">
          <cell r="B11" t="b">
            <v>0</v>
          </cell>
        </row>
      </sheetData>
      <sheetData sheetId="9">
        <row r="3">
          <cell r="A3" t="str">
            <v xml:space="preserve">АЛЬТ-Инвест™ </v>
          </cell>
        </row>
      </sheetData>
      <sheetData sheetId="10" refreshError="1"/>
      <sheetData sheetId="1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utput"/>
      <sheetName val="Портфель"/>
      <sheetName val="Проект"/>
      <sheetName val="Содержание"/>
      <sheetName val="Options"/>
      <sheetName val="Language"/>
      <sheetName val="Service"/>
      <sheetName val="ИД"/>
      <sheetName val="Таблица 1"/>
      <sheetName val="Таблица 2"/>
      <sheetName val="Таблица 3"/>
      <sheetName val="Таблица 4"/>
      <sheetName val="Таблица 5"/>
      <sheetName val="Таблица 6"/>
      <sheetName val="Таблица 7"/>
      <sheetName val="Таблица 8"/>
      <sheetName val="Таблица 9"/>
      <sheetName val="Таблица 10"/>
      <sheetName val="Таблица 11"/>
      <sheetName val="Таблица 12"/>
      <sheetName val="Таблица 13"/>
      <sheetName val="Таблица 14"/>
      <sheetName val="Таблица 15"/>
      <sheetName val="Таблица 16"/>
      <sheetName val="Таблица 17"/>
      <sheetName val="Таблица 18"/>
      <sheetName val="Таблица 19"/>
      <sheetName val="Таблица 20"/>
      <sheetName val="Диаграммы "/>
      <sheetName val="Input_Assumptions"/>
    </sheetNames>
    <sheetDataSet>
      <sheetData sheetId="0" refreshError="1"/>
      <sheetData sheetId="1">
        <row r="27">
          <cell r="A27" t="str">
            <v>Периоды осуществления проектов</v>
          </cell>
        </row>
      </sheetData>
      <sheetData sheetId="2">
        <row r="77">
          <cell r="B77">
            <v>2</v>
          </cell>
        </row>
      </sheetData>
      <sheetData sheetId="3" refreshError="1"/>
      <sheetData sheetId="4">
        <row r="5">
          <cell r="B5" t="str">
            <v>6.054</v>
          </cell>
        </row>
        <row r="7">
          <cell r="B7" t="b">
            <v>0</v>
          </cell>
        </row>
        <row r="8">
          <cell r="B8" t="b">
            <v>0</v>
          </cell>
        </row>
        <row r="11">
          <cell r="B11" t="b">
            <v>0</v>
          </cell>
        </row>
      </sheetData>
      <sheetData sheetId="5">
        <row r="2">
          <cell r="A2">
            <v>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роект (мес)"/>
      <sheetName val="Проект (год)"/>
      <sheetName val="WACC"/>
      <sheetName val="Коэфф.(год)"/>
      <sheetName val="Анализ чувствит."/>
      <sheetName val="тек. деят"/>
      <sheetName val="Портфель"/>
      <sheetName val="Options"/>
      <sheetName val="Language"/>
      <sheetName val="МЭР"/>
      <sheetName val="vec"/>
      <sheetName val="гр5(о)"/>
    </sheetNames>
    <sheetDataSet>
      <sheetData sheetId="0">
        <row r="77">
          <cell r="B77">
            <v>1</v>
          </cell>
        </row>
      </sheetData>
      <sheetData sheetId="1" refreshError="1"/>
      <sheetData sheetId="2" refreshError="1"/>
      <sheetData sheetId="3" refreshError="1"/>
      <sheetData sheetId="4"/>
      <sheetData sheetId="5" refreshError="1"/>
      <sheetData sheetId="6">
        <row r="28">
          <cell r="A28" t="str">
            <v>Периоды осуществления проектов</v>
          </cell>
        </row>
      </sheetData>
      <sheetData sheetId="7">
        <row r="5">
          <cell r="B5" t="str">
            <v>6.1</v>
          </cell>
        </row>
      </sheetData>
      <sheetData sheetId="8">
        <row r="2">
          <cell r="A2">
            <v>1</v>
          </cell>
        </row>
      </sheetData>
      <sheetData sheetId="9" refreshError="1"/>
      <sheetData sheetId="10" refreshError="1"/>
      <sheetData sheetId="1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Компания"/>
      <sheetName val="Предпосылки"/>
      <sheetName val="Сумм"/>
      <sheetName val="Отчет"/>
      <sheetName val="Опции"/>
      <sheetName val="Язык"/>
      <sheetName val="Инвестиции"/>
      <sheetName val="Пр-во"/>
      <sheetName val="Себестоимость"/>
      <sheetName val="Реализация"/>
      <sheetName val="Затраты на сырье"/>
      <sheetName val="Расчет затрат на сырье"/>
      <sheetName val="Затраты на персонал"/>
      <sheetName val="Оборудование"/>
      <sheetName val="Расчеты с контрагентами"/>
      <sheetName val="Текущие затраты"/>
      <sheetName val="Финансирование"/>
      <sheetName val="ОДДС"/>
      <sheetName val="Баланс"/>
      <sheetName val="P&amp;L"/>
      <sheetName val="Налоги"/>
      <sheetName val="История"/>
      <sheetName val="Макро"/>
      <sheetName val="Коэффициенты"/>
      <sheetName val="Коэфф.(год)"/>
      <sheetName val="Анализ"/>
      <sheetName val="Эффективность"/>
      <sheetName val="WACC"/>
    </sheetNames>
    <sheetDataSet>
      <sheetData sheetId="0">
        <row r="7">
          <cell r="D7">
            <v>42339</v>
          </cell>
        </row>
      </sheetData>
      <sheetData sheetId="1">
        <row r="7">
          <cell r="D7">
            <v>42339</v>
          </cell>
        </row>
      </sheetData>
      <sheetData sheetId="2"/>
      <sheetData sheetId="3" refreshError="1"/>
      <sheetData sheetId="4">
        <row r="14">
          <cell r="B14">
            <v>0</v>
          </cell>
        </row>
      </sheetData>
      <sheetData sheetId="5">
        <row r="661">
          <cell r="A661" t="str">
            <v>АНАЛИЗ ЧУВСТВИТЕЛЬНОСТИ</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7">
          <cell r="B7">
            <v>65</v>
          </cell>
        </row>
      </sheetData>
      <sheetData sheetId="15" refreshError="1"/>
      <sheetData sheetId="16"/>
      <sheetData sheetId="17"/>
      <sheetData sheetId="18"/>
      <sheetData sheetId="19"/>
      <sheetData sheetId="20">
        <row r="63">
          <cell r="B63">
            <v>0.2</v>
          </cell>
        </row>
      </sheetData>
      <sheetData sheetId="21" refreshError="1"/>
      <sheetData sheetId="22">
        <row r="1">
          <cell r="F1" t="str">
            <v>"0"</v>
          </cell>
        </row>
      </sheetData>
      <sheetData sheetId="23" refreshError="1"/>
      <sheetData sheetId="24" refreshError="1"/>
      <sheetData sheetId="25"/>
      <sheetData sheetId="26" refreshError="1"/>
      <sheetData sheetId="2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Реализация"/>
      <sheetName val="Расход материалов"/>
      <sheetName val="Калькуляция ТБС"/>
      <sheetName val="Численность"/>
      <sheetName val="БДР"/>
      <sheetName val="БДДС"/>
      <sheetName val="Инвестиции свод"/>
      <sheetName val="Амортизация"/>
      <sheetName val="Кредиты"/>
      <sheetName val="Графики реал и затр"/>
      <sheetName val="Окупаемость"/>
      <sheetName val="График"/>
      <sheetName val="Баланс"/>
      <sheetName val="Бюджет"/>
      <sheetName val="Коэфициенты"/>
      <sheetName val="Параметры"/>
      <sheetName val="Форма6"/>
      <sheetName val="Инструкции"/>
      <sheetName val="Целевая структура займа"/>
      <sheetName val="Расчет CF"/>
      <sheetName val="Чувствительность"/>
      <sheetName val="Смет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4">
          <cell r="C4">
            <v>1</v>
          </cell>
        </row>
        <row r="5">
          <cell r="C5">
            <v>1</v>
          </cell>
        </row>
        <row r="6">
          <cell r="C6">
            <v>1</v>
          </cell>
        </row>
        <row r="7">
          <cell r="C7">
            <v>1</v>
          </cell>
        </row>
      </sheetData>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Реализация"/>
      <sheetName val="Расход материалов"/>
      <sheetName val="Калькуляция ТБС"/>
      <sheetName val="Численность"/>
      <sheetName val="БДР"/>
      <sheetName val="БДДС"/>
      <sheetName val="Инвестиции свод"/>
      <sheetName val="Амортизация"/>
      <sheetName val="Кредиты"/>
      <sheetName val="Графики реал и затр"/>
      <sheetName val="Окупаемость"/>
      <sheetName val="График"/>
      <sheetName val="Баланс"/>
      <sheetName val="Бюджет"/>
      <sheetName val="Коэфициенты"/>
      <sheetName val="Параметры"/>
      <sheetName val="Форма6"/>
      <sheetName val="Инструкции"/>
      <sheetName val="Целевая структура займа"/>
      <sheetName val="Расчет CF"/>
      <sheetName val="Чувствительность"/>
      <sheetName val="Смета"/>
      <sheetName val="Фин_отчет"/>
      <sheetName val="ОС"/>
      <sheetName val="Коэфф анализ"/>
      <sheetName val="Инвест анализ"/>
      <sheetName val="Предположения"/>
      <sheetName val="Админ_Коммерч_расходы"/>
      <sheetName val="Основная Деят"/>
      <sheetName val="Оборотный капитал"/>
      <sheetName val="Расходы_на_персонал "/>
      <sheetName val="Прочие дох_расх"/>
      <sheetName val="ФедД"/>
      <sheetName val="Управлени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4">
          <cell r="C4">
            <v>1</v>
          </cell>
        </row>
        <row r="5">
          <cell r="C5">
            <v>1</v>
          </cell>
        </row>
        <row r="6">
          <cell r="C6">
            <v>1</v>
          </cell>
        </row>
        <row r="7">
          <cell r="C7">
            <v>1</v>
          </cell>
        </row>
      </sheetData>
      <sheetData sheetId="21" refreshError="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роект"/>
      <sheetName val="Анализ"/>
      <sheetName val="Отчет"/>
      <sheetName val="Опции"/>
      <sheetName val="Язык"/>
      <sheetName val="Основные параметры"/>
      <sheetName val="Услуги проекта"/>
      <sheetName val="Сезонность"/>
      <sheetName val="Расходы"/>
      <sheetName val="Персонал"/>
      <sheetName val="Инвестиции"/>
      <sheetName val="Строительство"/>
      <sheetName val="Оборудование"/>
      <sheetName val="Безубыточность"/>
      <sheetName val="Финансирование"/>
      <sheetName val="Кредит"/>
      <sheetName val="Эффективность"/>
      <sheetName val="ФедД"/>
      <sheetName val="Управление"/>
      <sheetName val="Фин_отчет"/>
      <sheetName val="ОС"/>
      <sheetName val="Коэфф анализ"/>
      <sheetName val="Инвест анализ"/>
      <sheetName val="Предположения"/>
      <sheetName val="Админ_Коммерч_расходы"/>
      <sheetName val="Кредиты"/>
      <sheetName val="Основная Деят"/>
      <sheetName val="Оборотный капитал"/>
      <sheetName val="Расходы_на_персонал "/>
      <sheetName val="Прочие дох_расх"/>
      <sheetName val="Intro"/>
      <sheetName val="Actuals"/>
      <sheetName val="Waterfall - Variance Program"/>
      <sheetName val="Waterfall - Commodity"/>
      <sheetName val="Material"/>
      <sheetName val="Gross Revenue"/>
      <sheetName val="Dropdown lists"/>
      <sheetName val="Full Year"/>
      <sheetName val="EQUIPMENT COMPARISION.XLS"/>
      <sheetName val="PN Tracking 2005"/>
      <sheetName val="Freight "/>
      <sheetName val="Costs"/>
      <sheetName val="Control"/>
      <sheetName val="Trend Analysis"/>
      <sheetName val="Average"/>
      <sheetName val="Fiesta"/>
      <sheetName val="Focus"/>
      <sheetName val="Galaxy"/>
      <sheetName val="HealthChart"/>
      <sheetName val="Ka"/>
      <sheetName val="Mondeo"/>
      <sheetName val="Rules"/>
      <sheetName val="InputSheet"/>
      <sheetName val="Current Live BOM"/>
      <sheetName val="Task"/>
      <sheetName val="A-100전제"/>
      <sheetName val="Гр5(о)"/>
      <sheetName val="CPU Trend"/>
      <sheetName val="VM MIM"/>
      <sheetName val="Tbom-tot"/>
      <sheetName val="Parameters"/>
      <sheetName val="SP"/>
      <sheetName val="СпрПред"/>
      <sheetName val="Допущения"/>
    </sheetNames>
    <sheetDataSet>
      <sheetData sheetId="0">
        <row r="7">
          <cell r="D7">
            <v>38353</v>
          </cell>
        </row>
        <row r="740">
          <cell r="C740">
            <v>0</v>
          </cell>
        </row>
      </sheetData>
      <sheetData sheetId="1">
        <row r="9">
          <cell r="E9">
            <v>5</v>
          </cell>
        </row>
      </sheetData>
      <sheetData sheetId="2" refreshError="1"/>
      <sheetData sheetId="3">
        <row r="5">
          <cell r="B5" t="str">
            <v>5.01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равила заполнения"/>
      <sheetName val="Титул"/>
      <sheetName val="Динамика показателей"/>
      <sheetName val="Блок"/>
      <sheetName val="Параметры"/>
      <sheetName val="Чувствительность"/>
      <sheetName val="Управление"/>
      <sheetName val="компания"/>
      <sheetName val="Предпосылки"/>
      <sheetName val="Расчеты с контрагентами"/>
      <sheetName val="Макро"/>
      <sheetName val="Налоги"/>
      <sheetName val="Списки"/>
      <sheetName val="vec"/>
      <sheetName val="ФедД"/>
    </sheetNames>
    <sheetDataSet>
      <sheetData sheetId="0"/>
      <sheetData sheetId="1">
        <row r="5">
          <cell r="D5" t="str">
            <v>ЗАО ОмЗИТ</v>
          </cell>
        </row>
        <row r="13">
          <cell r="J13" t="str">
            <v>тыс.руб.</v>
          </cell>
        </row>
        <row r="15">
          <cell r="J15">
            <v>42736</v>
          </cell>
        </row>
        <row r="17">
          <cell r="J17">
            <v>42736</v>
          </cell>
        </row>
        <row r="19">
          <cell r="J19">
            <v>45200</v>
          </cell>
        </row>
        <row r="21">
          <cell r="J21">
            <v>43465</v>
          </cell>
        </row>
        <row r="24">
          <cell r="A24">
            <v>1</v>
          </cell>
        </row>
        <row r="26">
          <cell r="I26">
            <v>12</v>
          </cell>
        </row>
        <row r="29">
          <cell r="A29">
            <v>3</v>
          </cell>
        </row>
        <row r="31">
          <cell r="I31">
            <v>4</v>
          </cell>
        </row>
        <row r="66">
          <cell r="J66">
            <v>0.11</v>
          </cell>
        </row>
        <row r="70">
          <cell r="J70">
            <v>0</v>
          </cell>
        </row>
      </sheetData>
      <sheetData sheetId="2"/>
      <sheetData sheetId="3"/>
      <sheetData sheetId="4">
        <row r="5">
          <cell r="A5" t="str">
            <v>промышленность</v>
          </cell>
        </row>
        <row r="6">
          <cell r="A6" t="str">
            <v>растениеводство</v>
          </cell>
        </row>
        <row r="7">
          <cell r="A7" t="str">
            <v>животноводство</v>
          </cell>
        </row>
        <row r="8">
          <cell r="A8" t="str">
            <v>грибоводство</v>
          </cell>
        </row>
        <row r="9">
          <cell r="A9" t="str">
            <v>лесное хозяйство</v>
          </cell>
        </row>
        <row r="10">
          <cell r="A10" t="str">
            <v>строительство</v>
          </cell>
        </row>
        <row r="11">
          <cell r="A11" t="str">
            <v>транспорт (перевозки)</v>
          </cell>
        </row>
        <row r="12">
          <cell r="A12" t="str">
            <v>торговля</v>
          </cell>
        </row>
        <row r="13">
          <cell r="A13" t="str">
            <v>общественное питание</v>
          </cell>
        </row>
        <row r="14">
          <cell r="A14" t="str">
            <v>связь</v>
          </cell>
        </row>
        <row r="15">
          <cell r="A15" t="str">
            <v>добыча полезных ископаемых</v>
          </cell>
        </row>
        <row r="16">
          <cell r="A16" t="str">
            <v>иное</v>
          </cell>
        </row>
        <row r="19">
          <cell r="A19" t="str">
            <v>новое направление деятельности</v>
          </cell>
        </row>
        <row r="20">
          <cell r="A20" t="str">
            <v>модернизация, реконструкция бизнеса</v>
          </cell>
        </row>
        <row r="21">
          <cell r="A21" t="str">
            <v>расширение действующего бизнеса</v>
          </cell>
        </row>
        <row r="22">
          <cell r="A22" t="str">
            <v>иное</v>
          </cell>
        </row>
      </sheetData>
      <sheetData sheetId="5">
        <row r="5">
          <cell r="D5">
            <v>0.01</v>
          </cell>
        </row>
        <row r="15">
          <cell r="D15">
            <v>0.1</v>
          </cell>
        </row>
      </sheetData>
      <sheetData sheetId="6"/>
      <sheetData sheetId="7" refreshError="1"/>
      <sheetData sheetId="8" refreshError="1"/>
      <sheetData sheetId="9" refreshError="1"/>
      <sheetData sheetId="10" refreshError="1"/>
      <sheetData sheetId="11" refreshError="1"/>
      <sheetData sheetId="12"/>
      <sheetData sheetId="13" refreshError="1"/>
      <sheetData sheetId="1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Комментарии"/>
      <sheetName val="WACC"/>
      <sheetName val="Анализ чувствит."/>
      <sheetName val="Показатели"/>
    </sheetNames>
    <sheetDataSet>
      <sheetData sheetId="0" refreshError="1"/>
      <sheetData sheetId="1" refreshError="1"/>
      <sheetData sheetId="2"/>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ТЭК было-стало"/>
      <sheetName val="сравнение инвестпланов компаний"/>
      <sheetName val="сравнение%20инвестпланов%20комп"/>
      <sheetName val="%D1%81%D1%80%D0%B0%"/>
      <sheetName val="VAT returns"/>
    </sheetNames>
    <definedNames>
      <definedName name="short" refersTo="#ССЫЛКА!"/>
      <definedName name="суда" refersTo="#ССЫЛКА!"/>
      <definedName name="ыяпр" refersTo="#ССЫЛКА!"/>
    </definedNames>
    <sheetDataSet>
      <sheetData sheetId="0" refreshError="1"/>
      <sheetData sheetId="1" refreshError="1"/>
      <sheetData sheetId="2" refreshError="1"/>
      <sheetData sheetId="3" refreshError="1"/>
      <sheetData sheetId="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МОБ03"/>
      <sheetName val="МОБ04"/>
      <sheetName val="МОБ04_старый"/>
      <sheetName val="2005сц"/>
      <sheetName val="Темпы промышл"/>
      <sheetName val="Temp"/>
      <sheetName val="Deflator"/>
      <sheetName val="окраска"/>
      <sheetName val="Matrix"/>
      <sheetName val="Лист2"/>
      <sheetName val="Matrix (2)"/>
      <sheetName val="В_2оп_цены"/>
      <sheetName val="Лист4"/>
      <sheetName val="2005 - 2008 текущие цены"/>
      <sheetName val="Печать_V2"/>
      <sheetName val="Печ 2оп"/>
      <sheetName val="СводБВ"/>
      <sheetName val="Отр"/>
      <sheetName val="ОГУ"/>
      <sheetName val="ИОК"/>
      <sheetName val="Исходные данные"/>
      <sheetName val="Расчет"/>
      <sheetName val="рабочий"/>
      <sheetName val="Текущие цены"/>
      <sheetName val="Оглавление"/>
      <sheetName val="Печать Выпусков"/>
      <sheetName val="Печать ИОК"/>
      <sheetName val="Печать фондов"/>
      <sheetName val="Огл. Графиков"/>
      <sheetName val="Баланс ОФ"/>
      <sheetName val="предпосылки"/>
      <sheetName val="Чувствительность"/>
    </sheetNames>
    <sheetDataSet>
      <sheetData sheetId="0"/>
      <sheetData sheetId="1"/>
      <sheetData sheetId="2"/>
      <sheetData sheetId="3"/>
      <sheetData sheetId="4"/>
      <sheetData sheetId="5"/>
      <sheetData sheetId="6"/>
      <sheetData sheetId="7">
        <row r="7">
          <cell r="C7">
            <v>1</v>
          </cell>
          <cell r="D7">
            <v>0.96823653094377704</v>
          </cell>
          <cell r="E7">
            <v>0.96823653094377704</v>
          </cell>
          <cell r="F7">
            <v>1.1229601901335196</v>
          </cell>
          <cell r="G7">
            <v>1.0161446914977652</v>
          </cell>
          <cell r="H7">
            <v>0.99805999075066543</v>
          </cell>
          <cell r="I7">
            <v>1.0396119004194233</v>
          </cell>
          <cell r="J7">
            <v>0.98049752943558566</v>
          </cell>
          <cell r="K7">
            <v>0.99259132902537861</v>
          </cell>
          <cell r="L7">
            <v>1.1044472842847237</v>
          </cell>
          <cell r="M7">
            <v>1.0348386163581633</v>
          </cell>
          <cell r="N7">
            <v>1.0395740996174592</v>
          </cell>
          <cell r="O7">
            <v>1.0540458226402531</v>
          </cell>
          <cell r="P7">
            <v>0.96817585107915716</v>
          </cell>
          <cell r="Q7">
            <v>1.0294219108120777</v>
          </cell>
          <cell r="R7">
            <v>1.0399571051610308</v>
          </cell>
          <cell r="S7">
            <v>1.1119741325716432</v>
          </cell>
          <cell r="T7">
            <v>1.0990743618652594</v>
          </cell>
          <cell r="U7">
            <v>1.1000778357313643</v>
          </cell>
          <cell r="V7">
            <v>1.0230732575483696</v>
          </cell>
          <cell r="W7">
            <v>1.0561540342743616</v>
          </cell>
          <cell r="X7">
            <v>1.0313101518559431</v>
          </cell>
          <cell r="Y7">
            <v>1.0344522207555042</v>
          </cell>
          <cell r="Z7">
            <v>1.0230732575483696</v>
          </cell>
        </row>
        <row r="8">
          <cell r="C8">
            <v>1.0328054850659909</v>
          </cell>
          <cell r="D8">
            <v>1</v>
          </cell>
          <cell r="E8">
            <v>1</v>
          </cell>
          <cell r="F8">
            <v>1.1597994438806472</v>
          </cell>
          <cell r="G8">
            <v>1.0494798109995811</v>
          </cell>
          <cell r="H8">
            <v>1.0308018328721995</v>
          </cell>
          <cell r="I8">
            <v>1.0737168730930593</v>
          </cell>
          <cell r="J8">
            <v>1.0126632264947257</v>
          </cell>
          <cell r="K8">
            <v>1.0251537690463528</v>
          </cell>
          <cell r="L8">
            <v>1.1406792131755006</v>
          </cell>
          <cell r="M8">
            <v>1.0687869991328118</v>
          </cell>
          <cell r="N8">
            <v>1.0736778322174507</v>
          </cell>
          <cell r="O8">
            <v>1.0886243071337482</v>
          </cell>
          <cell r="P8">
            <v>0.99993732950298753</v>
          </cell>
          <cell r="Q8">
            <v>1.0631925959338271</v>
          </cell>
          <cell r="R8">
            <v>1.0740734024436622</v>
          </cell>
          <cell r="S8">
            <v>1.1484529833714905</v>
          </cell>
          <cell r="T8">
            <v>1.1351300294298439</v>
          </cell>
          <cell r="U8">
            <v>1.1361664227428774</v>
          </cell>
          <cell r="V8">
            <v>1.0566356720202874</v>
          </cell>
          <cell r="W8">
            <v>1.0908016796731355</v>
          </cell>
          <cell r="X8">
            <v>1.0651427816410579</v>
          </cell>
          <cell r="Y8">
            <v>1.0683879276349801</v>
          </cell>
          <cell r="Z8">
            <v>1.0566356720202874</v>
          </cell>
        </row>
        <row r="9">
          <cell r="C9">
            <v>1.0328054850659909</v>
          </cell>
          <cell r="D9">
            <v>1</v>
          </cell>
          <cell r="E9">
            <v>1</v>
          </cell>
          <cell r="F9">
            <v>1.1597994438806472</v>
          </cell>
          <cell r="G9">
            <v>1.0494798109995811</v>
          </cell>
          <cell r="H9">
            <v>1.0308018328721995</v>
          </cell>
          <cell r="I9">
            <v>1.0737168730930593</v>
          </cell>
          <cell r="J9">
            <v>1.0126632264947257</v>
          </cell>
          <cell r="K9">
            <v>1.0251537690463528</v>
          </cell>
          <cell r="L9">
            <v>1.1406792131755006</v>
          </cell>
          <cell r="M9">
            <v>1.0687869991328118</v>
          </cell>
          <cell r="N9">
            <v>1.0736778322174507</v>
          </cell>
          <cell r="O9">
            <v>1.0886243071337482</v>
          </cell>
          <cell r="P9">
            <v>0.99993732950298753</v>
          </cell>
          <cell r="Q9">
            <v>1.0631925959338271</v>
          </cell>
          <cell r="R9">
            <v>1.0740734024436622</v>
          </cell>
          <cell r="S9">
            <v>1.1484529833714905</v>
          </cell>
          <cell r="T9">
            <v>1.1351300294298439</v>
          </cell>
          <cell r="U9">
            <v>1.1361664227428774</v>
          </cell>
          <cell r="V9">
            <v>1.0566356720202874</v>
          </cell>
          <cell r="W9">
            <v>1.0908016796731355</v>
          </cell>
          <cell r="X9">
            <v>1.0651427816410579</v>
          </cell>
          <cell r="Y9">
            <v>1.0683879276349801</v>
          </cell>
          <cell r="Z9">
            <v>1.0566356720202874</v>
          </cell>
        </row>
        <row r="10">
          <cell r="C10">
            <v>0.89050351809987172</v>
          </cell>
          <cell r="D10">
            <v>0.86221803715824874</v>
          </cell>
          <cell r="E10">
            <v>0.86221803715824874</v>
          </cell>
          <cell r="F10">
            <v>1</v>
          </cell>
          <cell r="G10">
            <v>0.90488042267726876</v>
          </cell>
          <cell r="H10">
            <v>0.88877593303819302</v>
          </cell>
          <cell r="I10">
            <v>0.92577805478199005</v>
          </cell>
          <cell r="J10">
            <v>0.87313649945062155</v>
          </cell>
          <cell r="K10">
            <v>0.88390607053252701</v>
          </cell>
          <cell r="L10">
            <v>0.98351419221139569</v>
          </cell>
          <cell r="M10">
            <v>0.92152742853254788</v>
          </cell>
          <cell r="N10">
            <v>0.92574439303485401</v>
          </cell>
          <cell r="O10">
            <v>0.93863151329961891</v>
          </cell>
          <cell r="P10">
            <v>0.86216400152532702</v>
          </cell>
          <cell r="Q10">
            <v>0.91670383318724757</v>
          </cell>
          <cell r="R10">
            <v>0.92608546081885623</v>
          </cell>
          <cell r="S10">
            <v>0.9902168770911014</v>
          </cell>
          <cell r="T10">
            <v>0.97872958589438508</v>
          </cell>
          <cell r="U10">
            <v>0.97962318290247274</v>
          </cell>
          <cell r="V10">
            <v>0.91105033512071931</v>
          </cell>
          <cell r="W10">
            <v>0.94050888317669157</v>
          </cell>
          <cell r="X10">
            <v>0.91838531847983018</v>
          </cell>
          <cell r="Y10">
            <v>0.92118334188900164</v>
          </cell>
          <cell r="Z10">
            <v>0.91105033512071931</v>
          </cell>
        </row>
        <row r="11">
          <cell r="C11">
            <v>0.98411181829433314</v>
          </cell>
          <cell r="D11">
            <v>0.95285301300607783</v>
          </cell>
          <cell r="E11">
            <v>0.95285301300607783</v>
          </cell>
          <cell r="F11">
            <v>1.105118394584448</v>
          </cell>
          <cell r="G11">
            <v>1</v>
          </cell>
          <cell r="H11">
            <v>0.98220263226446269</v>
          </cell>
          <cell r="I11">
            <v>1.023094357642186</v>
          </cell>
          <cell r="J11">
            <v>0.96491920652595564</v>
          </cell>
          <cell r="K11">
            <v>0.97682085763035409</v>
          </cell>
          <cell r="L11">
            <v>1.0868996251476779</v>
          </cell>
          <cell r="M11">
            <v>1.018396912385424</v>
          </cell>
          <cell r="N11">
            <v>1.0230571574262322</v>
          </cell>
          <cell r="O11">
            <v>1.0372989510840458</v>
          </cell>
          <cell r="P11">
            <v>0.95279329723417294</v>
          </cell>
          <cell r="Q11">
            <v>1.0130662684413005</v>
          </cell>
          <cell r="R11">
            <v>1.0234340777081332</v>
          </cell>
          <cell r="S11">
            <v>1.0943068855013436</v>
          </cell>
          <cell r="T11">
            <v>1.0816120686959045</v>
          </cell>
          <cell r="U11">
            <v>1.0825995991868878</v>
          </cell>
          <cell r="V11">
            <v>1.0068184837342327</v>
          </cell>
          <cell r="W11">
            <v>1.0393736670686375</v>
          </cell>
          <cell r="X11">
            <v>1.0149245087683569</v>
          </cell>
          <cell r="Y11">
            <v>1.0180166559063102</v>
          </cell>
          <cell r="Z11">
            <v>1.0068184837342327</v>
          </cell>
        </row>
        <row r="12">
          <cell r="C12">
            <v>1.001943780200903</v>
          </cell>
          <cell r="D12">
            <v>0.97011856994241652</v>
          </cell>
          <cell r="E12">
            <v>0.97011856994241652</v>
          </cell>
          <cell r="F12">
            <v>1.1251429779175033</v>
          </cell>
          <cell r="G12">
            <v>1.0181198534303513</v>
          </cell>
          <cell r="H12">
            <v>1</v>
          </cell>
          <cell r="I12">
            <v>1.0416326774480817</v>
          </cell>
          <cell r="J12">
            <v>0.98240340112033686</v>
          </cell>
          <cell r="K12">
            <v>0.99452070839832607</v>
          </cell>
          <cell r="L12">
            <v>1.1065940870488575</v>
          </cell>
          <cell r="M12">
            <v>1.0368501151717702</v>
          </cell>
          <cell r="N12">
            <v>1.0415948031696671</v>
          </cell>
          <cell r="O12">
            <v>1.0560946560411459</v>
          </cell>
          <cell r="P12">
            <v>0.9700577721294773</v>
          </cell>
          <cell r="Q12">
            <v>1.03142288074069</v>
          </cell>
          <cell r="R12">
            <v>1.0419785531918313</v>
          </cell>
          <cell r="S12">
            <v>1.1141355658744523</v>
          </cell>
          <cell r="T12">
            <v>1.1012107208491733</v>
          </cell>
          <cell r="U12">
            <v>1.1022161452479111</v>
          </cell>
          <cell r="V12">
            <v>1.0250618870904655</v>
          </cell>
          <cell r="W12">
            <v>1.0582069655752879</v>
          </cell>
          <cell r="X12">
            <v>1.0333147921101109</v>
          </cell>
          <cell r="Y12">
            <v>1.036462968500989</v>
          </cell>
          <cell r="Z12">
            <v>1.0250618870904655</v>
          </cell>
        </row>
        <row r="13">
          <cell r="C13">
            <v>0.96189741536871376</v>
          </cell>
          <cell r="D13">
            <v>0.9313442165803888</v>
          </cell>
          <cell r="E13">
            <v>0.9313442165803888</v>
          </cell>
          <cell r="F13">
            <v>1.0801725044513919</v>
          </cell>
          <cell r="G13">
            <v>0.97742695239233945</v>
          </cell>
          <cell r="H13">
            <v>0.96003132548598746</v>
          </cell>
          <cell r="I13">
            <v>1</v>
          </cell>
          <cell r="J13">
            <v>0.94313803933949925</v>
          </cell>
          <cell r="K13">
            <v>0.95477103390690832</v>
          </cell>
          <cell r="L13">
            <v>1.0623649881644708</v>
          </cell>
          <cell r="M13">
            <v>0.99540859039865326</v>
          </cell>
          <cell r="N13">
            <v>0.99996363950629186</v>
          </cell>
          <cell r="O13">
            <v>1.0138839524778493</v>
          </cell>
          <cell r="P13">
            <v>0.93128584877544607</v>
          </cell>
          <cell r="Q13">
            <v>0.99019827533406013</v>
          </cell>
          <cell r="R13">
            <v>1.0003320515487253</v>
          </cell>
          <cell r="S13">
            <v>1.0696050440775311</v>
          </cell>
          <cell r="T13">
            <v>1.0571967879762116</v>
          </cell>
          <cell r="U13">
            <v>1.0581620268944079</v>
          </cell>
          <cell r="V13">
            <v>0.98409152216862716</v>
          </cell>
          <cell r="W13">
            <v>1.0159118357997485</v>
          </cell>
          <cell r="X13">
            <v>0.99201456951374734</v>
          </cell>
          <cell r="Y13">
            <v>0.99503691746714573</v>
          </cell>
          <cell r="Z13">
            <v>0.98409152216862716</v>
          </cell>
        </row>
        <row r="14">
          <cell r="C14">
            <v>1.0198903821569452</v>
          </cell>
          <cell r="D14">
            <v>0.98749512556256358</v>
          </cell>
          <cell r="E14">
            <v>0.98749512556256358</v>
          </cell>
          <cell r="F14">
            <v>1.1452962974623109</v>
          </cell>
          <cell r="G14">
            <v>1.0363561977384068</v>
          </cell>
          <cell r="H14">
            <v>1.0179117853822532</v>
          </cell>
          <cell r="I14">
            <v>1.0602901784136736</v>
          </cell>
          <cell r="J14">
            <v>1</v>
          </cell>
          <cell r="K14">
            <v>1.0123343498853634</v>
          </cell>
          <cell r="L14">
            <v>1.126415162841347</v>
          </cell>
          <cell r="M14">
            <v>1.0554219519082915</v>
          </cell>
          <cell r="N14">
            <v>1.0602516257393126</v>
          </cell>
          <cell r="O14">
            <v>1.0750111968634994</v>
          </cell>
          <cell r="P14">
            <v>0.9874332387522472</v>
          </cell>
          <cell r="Q14">
            <v>1.0498975060188624</v>
          </cell>
          <cell r="R14">
            <v>1.060642249409514</v>
          </cell>
          <cell r="S14">
            <v>1.1340917230171306</v>
          </cell>
          <cell r="T14">
            <v>1.1209353709416601</v>
          </cell>
          <cell r="U14">
            <v>1.1219588042864463</v>
          </cell>
          <cell r="V14">
            <v>1.0434225756155573</v>
          </cell>
          <cell r="W14">
            <v>1.077161341632678</v>
          </cell>
          <cell r="X14">
            <v>1.0518233048986947</v>
          </cell>
          <cell r="Y14">
            <v>1.0550278707494318</v>
          </cell>
          <cell r="Z14">
            <v>1.0434225756155573</v>
          </cell>
        </row>
        <row r="15">
          <cell r="C15">
            <v>1.0074639690655931</v>
          </cell>
          <cell r="D15">
            <v>0.9754634184589186</v>
          </cell>
          <cell r="E15">
            <v>0.9754634184589186</v>
          </cell>
          <cell r="F15">
            <v>1.1313419302545686</v>
          </cell>
          <cell r="G15">
            <v>1.0237291640412713</v>
          </cell>
          <cell r="H15">
            <v>1.0055094796472346</v>
          </cell>
          <cell r="I15">
            <v>1.0473715314843763</v>
          </cell>
          <cell r="J15">
            <v>0.98781593266418333</v>
          </cell>
          <cell r="K15">
            <v>1</v>
          </cell>
          <cell r="L15">
            <v>1.1126908446492032</v>
          </cell>
          <cell r="M15">
            <v>1.0425626197785418</v>
          </cell>
          <cell r="N15">
            <v>1.0473334485383958</v>
          </cell>
          <cell r="O15">
            <v>1.0619131880541577</v>
          </cell>
          <cell r="P15">
            <v>0.97540228568166631</v>
          </cell>
          <cell r="Q15">
            <v>1.0371054841098228</v>
          </cell>
          <cell r="R15">
            <v>1.0477193128234965</v>
          </cell>
          <cell r="S15">
            <v>1.1202738730988977</v>
          </cell>
          <cell r="T15">
            <v>1.1072778189030084</v>
          </cell>
          <cell r="U15">
            <v>1.1082887826670078</v>
          </cell>
          <cell r="V15">
            <v>1.0307094446945462</v>
          </cell>
          <cell r="W15">
            <v>1.0640371353146869</v>
          </cell>
          <cell r="X15">
            <v>1.039007818926428</v>
          </cell>
          <cell r="Y15">
            <v>1.0421733401310576</v>
          </cell>
          <cell r="Z15">
            <v>1.0307094446945462</v>
          </cell>
        </row>
        <row r="16">
          <cell r="C16">
            <v>0.90543026745512145</v>
          </cell>
          <cell r="D16">
            <v>0.87667066117224302</v>
          </cell>
          <cell r="E16">
            <v>0.87667066117224302</v>
          </cell>
          <cell r="F16">
            <v>1.0167621452940465</v>
          </cell>
          <cell r="G16">
            <v>0.92004815979592347</v>
          </cell>
          <cell r="H16">
            <v>0.90367372436163107</v>
          </cell>
          <cell r="I16">
            <v>0.94129608104628559</v>
          </cell>
          <cell r="J16">
            <v>0.8877721403159482</v>
          </cell>
          <cell r="K16">
            <v>0.89872223251308303</v>
          </cell>
          <cell r="L16">
            <v>1</v>
          </cell>
          <cell r="M16">
            <v>0.93697420518205954</v>
          </cell>
          <cell r="N16">
            <v>0.9412618550560532</v>
          </cell>
          <cell r="O16">
            <v>0.95436499110311801</v>
          </cell>
          <cell r="P16">
            <v>0.87661571978619113</v>
          </cell>
          <cell r="Q16">
            <v>0.9320697560307416</v>
          </cell>
          <cell r="R16">
            <v>0.94160863986780607</v>
          </cell>
          <cell r="S16">
            <v>1.0068150362575194</v>
          </cell>
          <cell r="T16">
            <v>0.99513519341672885</v>
          </cell>
          <cell r="U16">
            <v>0.99604376902770042</v>
          </cell>
          <cell r="V16">
            <v>0.92632149320820267</v>
          </cell>
          <cell r="W16">
            <v>0.95627382972684083</v>
          </cell>
          <cell r="X16">
            <v>0.9337794266241084</v>
          </cell>
          <cell r="Y16">
            <v>0.93662435090820051</v>
          </cell>
          <cell r="Z16">
            <v>0.92632149320820267</v>
          </cell>
        </row>
        <row r="17">
          <cell r="C17">
            <v>0.96633425173021814</v>
          </cell>
          <cell r="D17">
            <v>0.935640123627417</v>
          </cell>
          <cell r="E17">
            <v>0.935640123627417</v>
          </cell>
          <cell r="F17">
            <v>1.0851548950554981</v>
          </cell>
          <cell r="G17">
            <v>0.9819354201081264</v>
          </cell>
          <cell r="H17">
            <v>0.96445955434391273</v>
          </cell>
          <cell r="I17">
            <v>1.0046125878816334</v>
          </cell>
          <cell r="J17">
            <v>0.9474883464304642</v>
          </cell>
          <cell r="K17">
            <v>0.95917499920764204</v>
          </cell>
          <cell r="L17">
            <v>1.06726524003475</v>
          </cell>
          <cell r="M17">
            <v>1</v>
          </cell>
          <cell r="N17">
            <v>1.0045760596719528</v>
          </cell>
          <cell r="O17">
            <v>1.0185605813104313</v>
          </cell>
          <cell r="P17">
            <v>0.9355814865958445</v>
          </cell>
          <cell r="Q17">
            <v>0.99476565189928046</v>
          </cell>
          <cell r="R17">
            <v>1.0049461710473084</v>
          </cell>
          <cell r="S17">
            <v>1.0745386913419772</v>
          </cell>
          <cell r="T17">
            <v>1.0620732010689327</v>
          </cell>
          <cell r="U17">
            <v>1.0630428922364659</v>
          </cell>
          <cell r="V17">
            <v>0.98863073079820052</v>
          </cell>
          <cell r="W17">
            <v>1.0205978184223665</v>
          </cell>
          <cell r="X17">
            <v>0.99659032389549029</v>
          </cell>
          <cell r="Y17">
            <v>0.99962661269443265</v>
          </cell>
          <cell r="Z17">
            <v>0.98863073079820052</v>
          </cell>
        </row>
        <row r="18">
          <cell r="C18">
            <v>0.96193239170539002</v>
          </cell>
          <cell r="D18">
            <v>0.93137808194727734</v>
          </cell>
          <cell r="E18">
            <v>0.93137808194727734</v>
          </cell>
          <cell r="F18">
            <v>1.080211781485076</v>
          </cell>
          <cell r="G18">
            <v>0.97746249341118108</v>
          </cell>
          <cell r="H18">
            <v>0.96006623396824708</v>
          </cell>
          <cell r="I18">
            <v>1.0000363618158417</v>
          </cell>
          <cell r="J18">
            <v>0.943172333551199</v>
          </cell>
          <cell r="K18">
            <v>0.95480575111541421</v>
          </cell>
          <cell r="L18">
            <v>1.0624036176845273</v>
          </cell>
          <cell r="M18">
            <v>0.99544478526250457</v>
          </cell>
          <cell r="N18">
            <v>1</v>
          </cell>
          <cell r="O18">
            <v>1.0139208191394142</v>
          </cell>
          <cell r="P18">
            <v>0.93131971201997521</v>
          </cell>
          <cell r="Q18">
            <v>0.99023428074139463</v>
          </cell>
          <cell r="R18">
            <v>1.0003684254385643</v>
          </cell>
          <cell r="S18">
            <v>1.0696439368591673</v>
          </cell>
          <cell r="T18">
            <v>1.0572352295711245</v>
          </cell>
          <cell r="U18">
            <v>1.0582005035871604</v>
          </cell>
          <cell r="V18">
            <v>0.98412730552332772</v>
          </cell>
          <cell r="W18">
            <v>1.0159487761988333</v>
          </cell>
          <cell r="X18">
            <v>0.99205064096483631</v>
          </cell>
          <cell r="Y18">
            <v>0.99507309881629435</v>
          </cell>
          <cell r="Z18">
            <v>0.98412730552332772</v>
          </cell>
        </row>
        <row r="19">
          <cell r="C19">
            <v>0.94872535758941179</v>
          </cell>
          <cell r="D19">
            <v>0.91859054905076643</v>
          </cell>
          <cell r="E19">
            <v>0.91859054905076643</v>
          </cell>
          <cell r="F19">
            <v>1.0653808079430973</v>
          </cell>
          <cell r="G19">
            <v>0.96404223580379989</v>
          </cell>
          <cell r="H19">
            <v>0.94688482162061016</v>
          </cell>
          <cell r="I19">
            <v>0.98630617197962545</v>
          </cell>
          <cell r="J19">
            <v>0.93022286922931086</v>
          </cell>
          <cell r="K19">
            <v>0.94169656356975184</v>
          </cell>
          <cell r="L19">
            <v>1.0478171447216793</v>
          </cell>
          <cell r="M19">
            <v>0.98177763635173065</v>
          </cell>
          <cell r="N19">
            <v>0.98627030940026483</v>
          </cell>
          <cell r="O19">
            <v>1</v>
          </cell>
          <cell r="P19">
            <v>0.91853298052450649</v>
          </cell>
          <cell r="Q19">
            <v>0.97663867044556396</v>
          </cell>
          <cell r="R19">
            <v>0.98663367647154854</v>
          </cell>
          <cell r="S19">
            <v>1.0549580565542083</v>
          </cell>
          <cell r="T19">
            <v>1.0427197169779729</v>
          </cell>
          <cell r="U19">
            <v>1.0436717380804248</v>
          </cell>
          <cell r="V19">
            <v>0.97061554210774137</v>
          </cell>
          <cell r="W19">
            <v>1.0020001138364436</v>
          </cell>
          <cell r="X19">
            <v>0.97843009260512015</v>
          </cell>
          <cell r="Y19">
            <v>0.98141105304542697</v>
          </cell>
          <cell r="Z19">
            <v>0.97061554210774137</v>
          </cell>
        </row>
        <row r="20">
          <cell r="C20">
            <v>1.0328702155557492</v>
          </cell>
          <cell r="D20">
            <v>1.0000626744248498</v>
          </cell>
          <cell r="E20">
            <v>1.0000626744248498</v>
          </cell>
          <cell r="F20">
            <v>1.1598721336437334</v>
          </cell>
          <cell r="G20">
            <v>1.0495455865431271</v>
          </cell>
          <cell r="H20">
            <v>1.0308664377842089</v>
          </cell>
          <cell r="I20">
            <v>1.0737841676805318</v>
          </cell>
          <cell r="J20">
            <v>1.0127266945800129</v>
          </cell>
          <cell r="K20">
            <v>1.0252180199692102</v>
          </cell>
          <cell r="L20">
            <v>1.1407507045891245</v>
          </cell>
          <cell r="M20">
            <v>1.0688539847432694</v>
          </cell>
          <cell r="N20">
            <v>1.0737451243580589</v>
          </cell>
          <cell r="O20">
            <v>1.0886925360360753</v>
          </cell>
          <cell r="P20">
            <v>1</v>
          </cell>
          <cell r="Q20">
            <v>1.0632592309182818</v>
          </cell>
          <cell r="R20">
            <v>1.0741407193764068</v>
          </cell>
          <cell r="S20">
            <v>1.1485249620016902</v>
          </cell>
          <cell r="T20">
            <v>1.1352011730515681</v>
          </cell>
          <cell r="U20">
            <v>1.1362376313199563</v>
          </cell>
          <cell r="V20">
            <v>1.056701896053307</v>
          </cell>
          <cell r="W20">
            <v>1.090870045041034</v>
          </cell>
          <cell r="X20">
            <v>1.0652095388522802</v>
          </cell>
          <cell r="Y20">
            <v>1.0684548882338611</v>
          </cell>
          <cell r="Z20">
            <v>1.056701896053307</v>
          </cell>
        </row>
        <row r="21">
          <cell r="C21">
            <v>0.97141899691170586</v>
          </cell>
          <cell r="D21">
            <v>0.94056335966267368</v>
          </cell>
          <cell r="E21">
            <v>0.94056335966267368</v>
          </cell>
          <cell r="F21">
            <v>1.0908648614712819</v>
          </cell>
          <cell r="G21">
            <v>0.98710225693191389</v>
          </cell>
          <cell r="H21">
            <v>0.96953443507271786</v>
          </cell>
          <cell r="I21">
            <v>1.0098987494829084</v>
          </cell>
          <cell r="J21">
            <v>0.95247392651872242</v>
          </cell>
          <cell r="K21">
            <v>0.96422207318509023</v>
          </cell>
          <cell r="L21">
            <v>1.072881073041724</v>
          </cell>
          <cell r="M21">
            <v>1.0052618906681445</v>
          </cell>
          <cell r="N21">
            <v>1.009862029065782</v>
          </cell>
          <cell r="O21">
            <v>1.0239201357281686</v>
          </cell>
          <cell r="P21">
            <v>0.94050441408945196</v>
          </cell>
          <cell r="Q21">
            <v>1</v>
          </cell>
          <cell r="R21">
            <v>1.01023408792673</v>
          </cell>
          <cell r="S21">
            <v>1.0801927964545097</v>
          </cell>
          <cell r="T21">
            <v>1.0676617141345237</v>
          </cell>
          <cell r="U21">
            <v>1.0686365077109623</v>
          </cell>
          <cell r="V21">
            <v>0.99383279761482846</v>
          </cell>
          <cell r="W21">
            <v>1.0259680925590517</v>
          </cell>
          <cell r="X21">
            <v>1.0018342732207592</v>
          </cell>
          <cell r="Y21">
            <v>1.0048865386393984</v>
          </cell>
          <cell r="Z21">
            <v>0.99383279761482846</v>
          </cell>
        </row>
        <row r="22">
          <cell r="C22">
            <v>0.9615781218641285</v>
          </cell>
          <cell r="D22">
            <v>0.9310350649451562</v>
          </cell>
          <cell r="E22">
            <v>0.9310350649451562</v>
          </cell>
          <cell r="F22">
            <v>1.0798139505567743</v>
          </cell>
          <cell r="G22">
            <v>0.97710250399262533</v>
          </cell>
          <cell r="H22">
            <v>0.95971265141375428</v>
          </cell>
          <cell r="I22">
            <v>0.99966805867290642</v>
          </cell>
          <cell r="J22">
            <v>0.94282497284708855</v>
          </cell>
          <cell r="K22">
            <v>0.95445410594284275</v>
          </cell>
          <cell r="L22">
            <v>1.062012345320442</v>
          </cell>
          <cell r="M22">
            <v>0.99507817315015601</v>
          </cell>
          <cell r="N22">
            <v>0.99963171024874886</v>
          </cell>
          <cell r="O22">
            <v>1.013547402493145</v>
          </cell>
          <cell r="P22">
            <v>0.9309767165149001</v>
          </cell>
          <cell r="Q22">
            <v>0.98986958760445998</v>
          </cell>
          <cell r="R22">
            <v>1</v>
          </cell>
          <cell r="S22">
            <v>1.0692499979597341</v>
          </cell>
          <cell r="T22">
            <v>1.0568458606714117</v>
          </cell>
          <cell r="U22">
            <v>1.0578107791869207</v>
          </cell>
          <cell r="V22">
            <v>0.98376486152277709</v>
          </cell>
          <cell r="W22">
            <v>1.0155746126767631</v>
          </cell>
          <cell r="X22">
            <v>0.99168527888104685</v>
          </cell>
          <cell r="Y22">
            <v>0.99470662359225459</v>
          </cell>
          <cell r="Z22">
            <v>0.98376486152277709</v>
          </cell>
        </row>
        <row r="23">
          <cell r="C23">
            <v>0.89930149515917013</v>
          </cell>
          <cell r="D23">
            <v>0.87073655994546684</v>
          </cell>
          <cell r="E23">
            <v>0.87073655994546684</v>
          </cell>
          <cell r="F23">
            <v>1.0098797779913002</v>
          </cell>
          <cell r="G23">
            <v>0.91382044036199406</v>
          </cell>
          <cell r="H23">
            <v>0.89755684194062102</v>
          </cell>
          <cell r="I23">
            <v>0.93492453643245377</v>
          </cell>
          <cell r="J23">
            <v>0.88176289422129472</v>
          </cell>
          <cell r="K23">
            <v>0.8926388662745508</v>
          </cell>
          <cell r="L23">
            <v>0.99323109408173715</v>
          </cell>
          <cell r="M23">
            <v>0.93063191493934316</v>
          </cell>
          <cell r="N23">
            <v>0.93489054211472922</v>
          </cell>
          <cell r="O23">
            <v>0.94790498426665726</v>
          </cell>
          <cell r="P23">
            <v>0.87068199045248817</v>
          </cell>
          <cell r="Q23">
            <v>0.92576066354291142</v>
          </cell>
          <cell r="R23">
            <v>0.9352349795727174</v>
          </cell>
          <cell r="S23">
            <v>1</v>
          </cell>
          <cell r="T23">
            <v>0.98839921691653876</v>
          </cell>
          <cell r="U23">
            <v>0.98930164246468</v>
          </cell>
          <cell r="V23">
            <v>0.92005131017061159</v>
          </cell>
          <cell r="W23">
            <v>0.94980090214132296</v>
          </cell>
          <cell r="X23">
            <v>0.92745876153688045</v>
          </cell>
          <cell r="Y23">
            <v>0.93028442879614892</v>
          </cell>
          <cell r="Z23">
            <v>0.92005131017061159</v>
          </cell>
        </row>
        <row r="24">
          <cell r="C24">
            <v>0.90985654355805501</v>
          </cell>
          <cell r="D24">
            <v>0.8809563433911467</v>
          </cell>
          <cell r="E24">
            <v>0.8809563433911467</v>
          </cell>
          <cell r="F24">
            <v>1.0217326771481803</v>
          </cell>
          <cell r="G24">
            <v>0.92454589676102283</v>
          </cell>
          <cell r="H24">
            <v>0.90809141344798483</v>
          </cell>
          <cell r="I24">
            <v>0.94589769035743743</v>
          </cell>
          <cell r="J24">
            <v>0.89211209309947426</v>
          </cell>
          <cell r="K24">
            <v>0.90311571579272709</v>
          </cell>
          <cell r="L24">
            <v>1.0048885886213794</v>
          </cell>
          <cell r="M24">
            <v>0.94155468662003861</v>
          </cell>
          <cell r="N24">
            <v>0.94586329705041861</v>
          </cell>
          <cell r="O24">
            <v>0.95903048893926746</v>
          </cell>
          <cell r="P24">
            <v>0.88090113341926013</v>
          </cell>
          <cell r="Q24">
            <v>0.93662626163440532</v>
          </cell>
          <cell r="R24">
            <v>0.94621177715045623</v>
          </cell>
          <cell r="S24">
            <v>1.0117369407876016</v>
          </cell>
          <cell r="T24">
            <v>1</v>
          </cell>
          <cell r="U24">
            <v>1.0009130172633649</v>
          </cell>
          <cell r="V24">
            <v>0.93084989791963935</v>
          </cell>
          <cell r="W24">
            <v>0.96094865908976634</v>
          </cell>
          <cell r="X24">
            <v>0.93834429010398113</v>
          </cell>
          <cell r="Y24">
            <v>0.94120312205255718</v>
          </cell>
          <cell r="Z24">
            <v>0.93084989791963935</v>
          </cell>
        </row>
        <row r="25">
          <cell r="C25">
            <v>0.90902658659163904</v>
          </cell>
          <cell r="D25">
            <v>0.88015274873715155</v>
          </cell>
          <cell r="E25">
            <v>0.88015274873715155</v>
          </cell>
          <cell r="F25">
            <v>1.0208006685153712</v>
          </cell>
          <cell r="G25">
            <v>0.92370254039542765</v>
          </cell>
          <cell r="H25">
            <v>0.90726306660576028</v>
          </cell>
          <cell r="I25">
            <v>0.94503485721831537</v>
          </cell>
          <cell r="J25">
            <v>0.89129832234436557</v>
          </cell>
          <cell r="K25">
            <v>0.90229190770439849</v>
          </cell>
          <cell r="L25">
            <v>1.0039719449037481</v>
          </cell>
          <cell r="M25">
            <v>0.94069581510127587</v>
          </cell>
          <cell r="N25">
            <v>0.94500049528433561</v>
          </cell>
          <cell r="O25">
            <v>0.95815567626584563</v>
          </cell>
          <cell r="P25">
            <v>0.88009758912694136</v>
          </cell>
          <cell r="Q25">
            <v>0.93577188574814563</v>
          </cell>
          <cell r="R25">
            <v>0.94534865750625408</v>
          </cell>
          <cell r="S25">
            <v>1.0108140501097995</v>
          </cell>
          <cell r="T25">
            <v>0.99908781557676074</v>
          </cell>
          <cell r="U25">
            <v>1</v>
          </cell>
          <cell r="V25">
            <v>0.93000079114238332</v>
          </cell>
          <cell r="W25">
            <v>0.96007209669141202</v>
          </cell>
          <cell r="X25">
            <v>0.93748834705891282</v>
          </cell>
          <cell r="Y25">
            <v>0.94034457122551673</v>
          </cell>
          <cell r="Z25">
            <v>0.93000079114238332</v>
          </cell>
        </row>
        <row r="26">
          <cell r="C26">
            <v>0.97744711106645388</v>
          </cell>
          <cell r="D26">
            <v>0.94640000000000002</v>
          </cell>
          <cell r="E26">
            <v>0.94640000000000002</v>
          </cell>
          <cell r="F26">
            <v>1.0976341936886445</v>
          </cell>
          <cell r="G26">
            <v>0.9932276931300037</v>
          </cell>
          <cell r="H26">
            <v>0.9755508546302496</v>
          </cell>
          <cell r="I26">
            <v>1.0161656486952713</v>
          </cell>
          <cell r="J26">
            <v>0.95838447755460854</v>
          </cell>
          <cell r="K26">
            <v>0.97020552702546825</v>
          </cell>
          <cell r="L26">
            <v>1.0795388073492937</v>
          </cell>
          <cell r="M26">
            <v>1.0115000159792931</v>
          </cell>
          <cell r="N26">
            <v>1.0161287004105954</v>
          </cell>
          <cell r="O26">
            <v>1.0302740442713794</v>
          </cell>
          <cell r="P26">
            <v>0.94634068864162746</v>
          </cell>
          <cell r="Q26">
            <v>1.006205472791774</v>
          </cell>
          <cell r="R26">
            <v>1.0165030680726819</v>
          </cell>
          <cell r="S26">
            <v>1.0868959034627785</v>
          </cell>
          <cell r="T26">
            <v>1.0742870598524041</v>
          </cell>
          <cell r="U26">
            <v>1.0752679024838592</v>
          </cell>
          <cell r="V26">
            <v>1</v>
          </cell>
          <cell r="W26">
            <v>1.0323347096426554</v>
          </cell>
          <cell r="X26">
            <v>1.0080511285450973</v>
          </cell>
          <cell r="Y26">
            <v>1.0111223347137452</v>
          </cell>
          <cell r="Z26">
            <v>1</v>
          </cell>
        </row>
        <row r="27">
          <cell r="C27">
            <v>0.94683158663220679</v>
          </cell>
          <cell r="D27">
            <v>0.9167569308287602</v>
          </cell>
          <cell r="E27">
            <v>0.9167569308287602</v>
          </cell>
          <cell r="F27">
            <v>1.0632541785489249</v>
          </cell>
          <cell r="G27">
            <v>0.96211789049872332</v>
          </cell>
          <cell r="H27">
            <v>0.94499472459657818</v>
          </cell>
          <cell r="I27">
            <v>0.98433738515584634</v>
          </cell>
          <cell r="J27">
            <v>0.92836603148445451</v>
          </cell>
          <cell r="K27">
            <v>0.93981682293847002</v>
          </cell>
          <cell r="L27">
            <v>1.0457255745309371</v>
          </cell>
          <cell r="M27">
            <v>0.97981788903467726</v>
          </cell>
          <cell r="N27">
            <v>0.9843015941625467</v>
          </cell>
          <cell r="O27">
            <v>0.99800387863352058</v>
          </cell>
          <cell r="P27">
            <v>0.91669947721626555</v>
          </cell>
          <cell r="Q27">
            <v>0.97468918112815761</v>
          </cell>
          <cell r="R27">
            <v>0.98466423590905561</v>
          </cell>
          <cell r="S27">
            <v>1.0528522322367808</v>
          </cell>
          <cell r="T27">
            <v>1.0406383218716639</v>
          </cell>
          <cell r="U27">
            <v>1.0415884426244519</v>
          </cell>
          <cell r="V27">
            <v>0.96867807568550313</v>
          </cell>
          <cell r="W27">
            <v>1</v>
          </cell>
          <cell r="X27">
            <v>0.97647702739166464</v>
          </cell>
          <cell r="Y27">
            <v>0.97945203747314391</v>
          </cell>
          <cell r="Z27">
            <v>0.96867807568550313</v>
          </cell>
        </row>
        <row r="28">
          <cell r="C28">
            <v>0.9696404114711783</v>
          </cell>
          <cell r="D28">
            <v>0.93884126826575032</v>
          </cell>
          <cell r="E28">
            <v>0.93884126826575032</v>
          </cell>
          <cell r="F28">
            <v>1.0888675808268184</v>
          </cell>
          <cell r="G28">
            <v>0.98529495677814671</v>
          </cell>
          <cell r="H28">
            <v>0.9677593001043957</v>
          </cell>
          <cell r="I28">
            <v>1.0080497108930233</v>
          </cell>
          <cell r="J28">
            <v>0.95073002788839511</v>
          </cell>
          <cell r="K28">
            <v>0.96245666469889191</v>
          </cell>
          <cell r="L28">
            <v>1.070916719182065</v>
          </cell>
          <cell r="M28">
            <v>1.0034213417717943</v>
          </cell>
          <cell r="N28">
            <v>1.008013057707853</v>
          </cell>
          <cell r="O28">
            <v>1.0220454251743718</v>
          </cell>
          <cell r="P28">
            <v>0.93878243061685229</v>
          </cell>
          <cell r="Q28">
            <v>0.99816908517726965</v>
          </cell>
          <cell r="R28">
            <v>1.0083844353607174</v>
          </cell>
          <cell r="S28">
            <v>1.0782150554520746</v>
          </cell>
          <cell r="T28">
            <v>1.065706916476453</v>
          </cell>
          <cell r="U28">
            <v>1.0666799252888834</v>
          </cell>
          <cell r="V28">
            <v>0.99201317441435988</v>
          </cell>
          <cell r="W28">
            <v>1.0240896323707371</v>
          </cell>
          <cell r="X28">
            <v>1</v>
          </cell>
          <cell r="Y28">
            <v>1.0030466769806414</v>
          </cell>
          <cell r="Z28">
            <v>0.99201317441435988</v>
          </cell>
        </row>
        <row r="29">
          <cell r="C29">
            <v>0.96669520344753834</v>
          </cell>
          <cell r="D29">
            <v>0.93598961026603322</v>
          </cell>
          <cell r="E29">
            <v>0.93598961026603322</v>
          </cell>
          <cell r="F29">
            <v>1.085560229464609</v>
          </cell>
          <cell r="G29">
            <v>0.98230219927956819</v>
          </cell>
          <cell r="H29">
            <v>0.96481980581156268</v>
          </cell>
          <cell r="I29">
            <v>1.0049878375824364</v>
          </cell>
          <cell r="J29">
            <v>0.94784225869754213</v>
          </cell>
          <cell r="K29">
            <v>0.95953327675245081</v>
          </cell>
          <cell r="L29">
            <v>1.0676638921787023</v>
          </cell>
          <cell r="M29">
            <v>1.0003735267757237</v>
          </cell>
          <cell r="N29">
            <v>1.0049512957284912</v>
          </cell>
          <cell r="O29">
            <v>1.0189410409602475</v>
          </cell>
          <cell r="P29">
            <v>0.93593095133195936</v>
          </cell>
          <cell r="Q29">
            <v>0.995137223505835</v>
          </cell>
          <cell r="R29">
            <v>1.0053215453503557</v>
          </cell>
          <cell r="S29">
            <v>1.0749400603147445</v>
          </cell>
          <cell r="T29">
            <v>1.0624699138473104</v>
          </cell>
          <cell r="U29">
            <v>1.0634399672204589</v>
          </cell>
          <cell r="V29">
            <v>0.98900001084745692</v>
          </cell>
          <cell r="W29">
            <v>1.0209790390347924</v>
          </cell>
          <cell r="X29">
            <v>0.99696257706589242</v>
          </cell>
          <cell r="Y29">
            <v>1</v>
          </cell>
          <cell r="Z29">
            <v>0.98900001084745692</v>
          </cell>
        </row>
        <row r="30">
          <cell r="C30">
            <v>0.97744711106645388</v>
          </cell>
          <cell r="D30">
            <v>0.94640000000000002</v>
          </cell>
          <cell r="E30">
            <v>0.94640000000000002</v>
          </cell>
          <cell r="F30">
            <v>1.0976341936886445</v>
          </cell>
          <cell r="G30">
            <v>0.9932276931300037</v>
          </cell>
          <cell r="H30">
            <v>0.9755508546302496</v>
          </cell>
          <cell r="I30">
            <v>1.0161656486952713</v>
          </cell>
          <cell r="J30">
            <v>0.95838447755460854</v>
          </cell>
          <cell r="K30">
            <v>0.97020552702546825</v>
          </cell>
          <cell r="L30">
            <v>1.0795388073492937</v>
          </cell>
          <cell r="M30">
            <v>1.0115000159792931</v>
          </cell>
          <cell r="N30">
            <v>1.0161287004105954</v>
          </cell>
          <cell r="O30">
            <v>1.0302740442713794</v>
          </cell>
          <cell r="P30">
            <v>0.94634068864162746</v>
          </cell>
          <cell r="Q30">
            <v>1.006205472791774</v>
          </cell>
          <cell r="R30">
            <v>1.0165030680726819</v>
          </cell>
          <cell r="S30">
            <v>1.0868959034627785</v>
          </cell>
          <cell r="T30">
            <v>1.0742870598524041</v>
          </cell>
          <cell r="U30">
            <v>1.0752679024838592</v>
          </cell>
          <cell r="V30">
            <v>1</v>
          </cell>
          <cell r="W30">
            <v>1.0323347096426554</v>
          </cell>
          <cell r="X30">
            <v>1.0080511285450973</v>
          </cell>
          <cell r="Y30">
            <v>1.0111223347137452</v>
          </cell>
          <cell r="Z30">
            <v>1</v>
          </cell>
        </row>
        <row r="35">
          <cell r="C35">
            <v>1</v>
          </cell>
          <cell r="D35">
            <v>1.0564883797632827</v>
          </cell>
          <cell r="E35">
            <v>1.0319598161524466</v>
          </cell>
          <cell r="F35">
            <v>0.98631379372443007</v>
          </cell>
          <cell r="G35">
            <v>1.0319598161524466</v>
          </cell>
          <cell r="H35">
            <v>0.99329849279588001</v>
          </cell>
          <cell r="I35">
            <v>0.99618373310284902</v>
          </cell>
          <cell r="J35">
            <v>0.99593490107989358</v>
          </cell>
          <cell r="K35">
            <v>0.99953652538857651</v>
          </cell>
          <cell r="L35">
            <v>0.99953652538857651</v>
          </cell>
          <cell r="M35">
            <v>1.016987679079665</v>
          </cell>
          <cell r="N35">
            <v>0.99108442069876046</v>
          </cell>
          <cell r="O35">
            <v>1.0072822285418261</v>
          </cell>
          <cell r="P35">
            <v>1.0080951997231959</v>
          </cell>
          <cell r="Q35">
            <v>1.0221479140528664</v>
          </cell>
          <cell r="R35">
            <v>0.99127258324581358</v>
          </cell>
          <cell r="S35">
            <v>1.0433678429060247</v>
          </cell>
          <cell r="T35">
            <v>1.0193878386773862</v>
          </cell>
          <cell r="U35">
            <v>1.032011785131977</v>
          </cell>
          <cell r="V35">
            <v>0.99538462572361075</v>
          </cell>
          <cell r="W35">
            <v>0.96783410234161693</v>
          </cell>
          <cell r="X35">
            <v>0.98735739841575454</v>
          </cell>
          <cell r="Y35">
            <v>0.96697895601099526</v>
          </cell>
          <cell r="Z35">
            <v>0.98303921657991655</v>
          </cell>
        </row>
        <row r="36">
          <cell r="C36">
            <v>0.94653194408447772</v>
          </cell>
          <cell r="D36">
            <v>1</v>
          </cell>
          <cell r="E36">
            <v>0.97678293099983549</v>
          </cell>
          <cell r="F36">
            <v>0.93357751265132127</v>
          </cell>
          <cell r="G36">
            <v>0.97678293099983549</v>
          </cell>
          <cell r="H36">
            <v>0.94018875344226593</v>
          </cell>
          <cell r="I36">
            <v>0.94291972555917214</v>
          </cell>
          <cell r="J36">
            <v>0.94268419810073367</v>
          </cell>
          <cell r="K36">
            <v>0.94609325055949323</v>
          </cell>
          <cell r="L36">
            <v>0.94609325055949323</v>
          </cell>
          <cell r="M36">
            <v>0.96261132498923629</v>
          </cell>
          <cell r="N36">
            <v>0.93809306347583621</v>
          </cell>
          <cell r="O36">
            <v>0.95342480602343982</v>
          </cell>
          <cell r="P36">
            <v>0.9541943092162265</v>
          </cell>
          <cell r="Q36">
            <v>0.96749565223035339</v>
          </cell>
          <cell r="R36">
            <v>0.93827116533730215</v>
          </cell>
          <cell r="S36">
            <v>0.98758099274106748</v>
          </cell>
          <cell r="T36">
            <v>0.96488315271938041</v>
          </cell>
          <cell r="U36">
            <v>0.97683212129906261</v>
          </cell>
          <cell r="V36">
            <v>0.94216334489796949</v>
          </cell>
          <cell r="W36">
            <v>0.91608589444066602</v>
          </cell>
          <cell r="X36">
            <v>0.93456531782865637</v>
          </cell>
          <cell r="Y36">
            <v>0.91527647112186605</v>
          </cell>
          <cell r="Z36">
            <v>0.93047802078067032</v>
          </cell>
        </row>
        <row r="37">
          <cell r="C37">
            <v>0.96902997999320817</v>
          </cell>
          <cell r="D37">
            <v>1.0237689135050707</v>
          </cell>
          <cell r="E37">
            <v>1</v>
          </cell>
          <cell r="F37">
            <v>0.95576763579980961</v>
          </cell>
          <cell r="G37">
            <v>1</v>
          </cell>
          <cell r="H37">
            <v>0.96253601860127547</v>
          </cell>
          <cell r="I37">
            <v>0.96533190295821314</v>
          </cell>
          <cell r="J37">
            <v>0.96509077726798698</v>
          </cell>
          <cell r="K37">
            <v>0.9685808591997731</v>
          </cell>
          <cell r="L37">
            <v>0.9685808591997731</v>
          </cell>
          <cell r="M37">
            <v>0.98549155031190694</v>
          </cell>
          <cell r="N37">
            <v>0.96039051636130013</v>
          </cell>
          <cell r="O37">
            <v>0.97608667777139979</v>
          </cell>
          <cell r="P37">
            <v>0.97687447121901771</v>
          </cell>
          <cell r="Q37">
            <v>0.99049197270474865</v>
          </cell>
          <cell r="R37">
            <v>0.96057285151050642</v>
          </cell>
          <cell r="S37">
            <v>1.0110547199367819</v>
          </cell>
          <cell r="T37">
            <v>0.9878173769188674</v>
          </cell>
          <cell r="U37">
            <v>1.0000503594991947</v>
          </cell>
          <cell r="V37">
            <v>0.96455754395049742</v>
          </cell>
          <cell r="W37">
            <v>0.93786026082884155</v>
          </cell>
          <cell r="X37">
            <v>0.95677892003296472</v>
          </cell>
          <cell r="Y37">
            <v>0.93703159839718797</v>
          </cell>
          <cell r="Z37">
            <v>0.95259447237497552</v>
          </cell>
        </row>
        <row r="38">
          <cell r="C38">
            <v>1.0138761176845041</v>
          </cell>
          <cell r="D38">
            <v>1.0711483368531891</v>
          </cell>
          <cell r="E38">
            <v>1.0462794120070571</v>
          </cell>
          <cell r="F38">
            <v>1</v>
          </cell>
          <cell r="G38">
            <v>1.0462794120070571</v>
          </cell>
          <cell r="H38">
            <v>1.0070816195777563</v>
          </cell>
          <cell r="I38">
            <v>1.0100068958187729</v>
          </cell>
          <cell r="J38">
            <v>1.0097546109733833</v>
          </cell>
          <cell r="K38">
            <v>1.0134062118448288</v>
          </cell>
          <cell r="L38">
            <v>1.0134062118448288</v>
          </cell>
          <cell r="M38">
            <v>1.0310995197982653</v>
          </cell>
          <cell r="N38">
            <v>1.0048368247556552</v>
          </cell>
          <cell r="O38">
            <v>1.0212593952865821</v>
          </cell>
          <cell r="P38">
            <v>1.0220836473517387</v>
          </cell>
          <cell r="Q38">
            <v>1.0363313587992347</v>
          </cell>
          <cell r="R38">
            <v>1.005027598268355</v>
          </cell>
          <cell r="S38">
            <v>1.057845737882416</v>
          </cell>
          <cell r="T38">
            <v>1.0335329842930261</v>
          </cell>
          <cell r="U38">
            <v>1.0463321021142638</v>
          </cell>
          <cell r="V38">
            <v>1.0091966999314976</v>
          </cell>
          <cell r="W38">
            <v>0.98126388224478556</v>
          </cell>
          <cell r="X38">
            <v>1.0010580858728375</v>
          </cell>
          <cell r="Y38">
            <v>0.98039686980304286</v>
          </cell>
          <cell r="Z38">
            <v>0.99667998443766226</v>
          </cell>
        </row>
        <row r="39">
          <cell r="C39">
            <v>0.96902997999320817</v>
          </cell>
          <cell r="D39">
            <v>1.0237689135050707</v>
          </cell>
          <cell r="E39">
            <v>1</v>
          </cell>
          <cell r="F39">
            <v>0.95576763579980961</v>
          </cell>
          <cell r="G39">
            <v>1</v>
          </cell>
          <cell r="H39">
            <v>0.96253601860127547</v>
          </cell>
          <cell r="I39">
            <v>0.96533190295821314</v>
          </cell>
          <cell r="J39">
            <v>0.96509077726798698</v>
          </cell>
          <cell r="K39">
            <v>0.9685808591997731</v>
          </cell>
          <cell r="L39">
            <v>0.9685808591997731</v>
          </cell>
          <cell r="M39">
            <v>0.98549155031190694</v>
          </cell>
          <cell r="N39">
            <v>0.96039051636130013</v>
          </cell>
          <cell r="O39">
            <v>0.97608667777139979</v>
          </cell>
          <cell r="P39">
            <v>0.97687447121901771</v>
          </cell>
          <cell r="Q39">
            <v>0.99049197270474865</v>
          </cell>
          <cell r="R39">
            <v>0.96057285151050642</v>
          </cell>
          <cell r="S39">
            <v>1.0110547199367819</v>
          </cell>
          <cell r="T39">
            <v>0.9878173769188674</v>
          </cell>
          <cell r="U39">
            <v>1.0000503594991947</v>
          </cell>
          <cell r="V39">
            <v>0.96455754395049742</v>
          </cell>
          <cell r="W39">
            <v>0.93786026082884155</v>
          </cell>
          <cell r="X39">
            <v>0.95677892003296472</v>
          </cell>
          <cell r="Y39">
            <v>0.93703159839718797</v>
          </cell>
          <cell r="Z39">
            <v>0.95259447237497552</v>
          </cell>
        </row>
        <row r="40">
          <cell r="C40">
            <v>1.0067467203994813</v>
          </cell>
          <cell r="D40">
            <v>1.0636162114668466</v>
          </cell>
          <cell r="E40">
            <v>1.0389221604955272</v>
          </cell>
          <cell r="F40">
            <v>0.99296817711684038</v>
          </cell>
          <cell r="G40">
            <v>1.0389221604955272</v>
          </cell>
          <cell r="H40">
            <v>1</v>
          </cell>
          <cell r="I40">
            <v>1.0029047062166054</v>
          </cell>
          <cell r="J40">
            <v>1.0026541953935646</v>
          </cell>
          <cell r="K40">
            <v>1.0062801188544421</v>
          </cell>
          <cell r="L40">
            <v>1.0062801188544421</v>
          </cell>
          <cell r="M40">
            <v>1.023849010600133</v>
          </cell>
          <cell r="N40">
            <v>0.99777099017749693</v>
          </cell>
          <cell r="O40">
            <v>1.0140780801011642</v>
          </cell>
          <cell r="P40">
            <v>1.0148965361717874</v>
          </cell>
          <cell r="Q40">
            <v>1.0290440602358941</v>
          </cell>
          <cell r="R40">
            <v>0.99796042220464454</v>
          </cell>
          <cell r="S40">
            <v>1.0504071540159214</v>
          </cell>
          <cell r="T40">
            <v>1.0262653634035741</v>
          </cell>
          <cell r="U40">
            <v>1.0389744800952321</v>
          </cell>
          <cell r="V40">
            <v>1.0021002074833103</v>
          </cell>
          <cell r="W40">
            <v>0.9743638084231987</v>
          </cell>
          <cell r="X40">
            <v>0.99401882271722486</v>
          </cell>
          <cell r="Y40">
            <v>0.97350289265938372</v>
          </cell>
          <cell r="Z40">
            <v>0.98967150731590636</v>
          </cell>
        </row>
        <row r="41">
          <cell r="C41">
            <v>1.0038308865828036</v>
          </cell>
          <cell r="D41">
            <v>1.0605356669222059</v>
          </cell>
          <cell r="E41">
            <v>1.0359131371661374</v>
          </cell>
          <cell r="F41">
            <v>0.99009225000324319</v>
          </cell>
          <cell r="G41">
            <v>1.0359131371661374</v>
          </cell>
          <cell r="H41">
            <v>0.99710370666465098</v>
          </cell>
          <cell r="I41">
            <v>1</v>
          </cell>
          <cell r="J41">
            <v>0.99975021472978642</v>
          </cell>
          <cell r="K41">
            <v>1.0033656364527099</v>
          </cell>
          <cell r="L41">
            <v>1.0033656364527099</v>
          </cell>
          <cell r="M41">
            <v>1.020883643534328</v>
          </cell>
          <cell r="N41">
            <v>0.99488115270844113</v>
          </cell>
          <cell r="O41">
            <v>1.0111410125162437</v>
          </cell>
          <cell r="P41">
            <v>1.0119570980980044</v>
          </cell>
          <cell r="Q41">
            <v>1.0260636467824524</v>
          </cell>
          <cell r="R41">
            <v>0.9950700360848711</v>
          </cell>
          <cell r="S41">
            <v>1.0473648667763422</v>
          </cell>
          <cell r="T41">
            <v>1.0232929978712488</v>
          </cell>
          <cell r="U41">
            <v>1.0359653052329345</v>
          </cell>
          <cell r="V41">
            <v>0.99919783133102447</v>
          </cell>
          <cell r="W41">
            <v>0.9715417650186573</v>
          </cell>
          <cell r="X41">
            <v>0.99113985262577742</v>
          </cell>
          <cell r="Y41">
            <v>0.97068334271943135</v>
          </cell>
          <cell r="Z41">
            <v>0.98680512832508238</v>
          </cell>
        </row>
        <row r="42">
          <cell r="C42">
            <v>1.0040816913994064</v>
          </cell>
          <cell r="D42">
            <v>1.0608006392965352</v>
          </cell>
          <cell r="E42">
            <v>1.0361719576585688</v>
          </cell>
          <cell r="F42">
            <v>0.99033962225339089</v>
          </cell>
          <cell r="G42">
            <v>1.0361719576585688</v>
          </cell>
          <cell r="H42">
            <v>0.99735283071096825</v>
          </cell>
          <cell r="I42">
            <v>1.0002498476784834</v>
          </cell>
          <cell r="J42">
            <v>1</v>
          </cell>
          <cell r="K42">
            <v>1.0036163250276475</v>
          </cell>
          <cell r="L42">
            <v>1.0036163250276475</v>
          </cell>
          <cell r="M42">
            <v>1.0211387089426667</v>
          </cell>
          <cell r="N42">
            <v>0.99512972145481227</v>
          </cell>
          <cell r="O42">
            <v>1.0113936437508402</v>
          </cell>
          <cell r="P42">
            <v>1.012209933229689</v>
          </cell>
          <cell r="Q42">
            <v>1.0263200064025773</v>
          </cell>
          <cell r="R42">
            <v>0.99531865202331538</v>
          </cell>
          <cell r="S42">
            <v>1.0476265484568315</v>
          </cell>
          <cell r="T42">
            <v>1.0235486652511754</v>
          </cell>
          <cell r="U42">
            <v>1.0362241387594362</v>
          </cell>
          <cell r="V42">
            <v>0.99944747858952809</v>
          </cell>
          <cell r="W42">
            <v>0.97178450247319681</v>
          </cell>
          <cell r="X42">
            <v>0.99138748661700837</v>
          </cell>
          <cell r="Y42">
            <v>0.97092586569915229</v>
          </cell>
          <cell r="Z42">
            <v>0.98705167929550996</v>
          </cell>
        </row>
        <row r="43">
          <cell r="C43">
            <v>1.0004636895197434</v>
          </cell>
          <cell r="D43">
            <v>1.0569782623527098</v>
          </cell>
          <cell r="E43">
            <v>1.0324383251039928</v>
          </cell>
          <cell r="F43">
            <v>0.98677113709375852</v>
          </cell>
          <cell r="G43">
            <v>1.0324383251039928</v>
          </cell>
          <cell r="H43">
            <v>0.99375907489696647</v>
          </cell>
          <cell r="I43">
            <v>0.99664565305962771</v>
          </cell>
          <cell r="J43">
            <v>0.99639670565587102</v>
          </cell>
          <cell r="K43">
            <v>1</v>
          </cell>
          <cell r="L43">
            <v>1</v>
          </cell>
          <cell r="M43">
            <v>1.0174592456081626</v>
          </cell>
          <cell r="N43">
            <v>0.99154397615781953</v>
          </cell>
          <cell r="O43">
            <v>1.0077492947546247</v>
          </cell>
          <cell r="P43">
            <v>1.0085626429022112</v>
          </cell>
          <cell r="Q43">
            <v>1.0226218733282404</v>
          </cell>
          <cell r="R43">
            <v>0.99173222595387367</v>
          </cell>
          <cell r="S43">
            <v>1.0438516416400176</v>
          </cell>
          <cell r="T43">
            <v>1.0198605181347349</v>
          </cell>
          <cell r="U43">
            <v>1.0324903181809946</v>
          </cell>
          <cell r="V43">
            <v>0.9958461751426726</v>
          </cell>
          <cell r="W43">
            <v>0.96828287687172299</v>
          </cell>
          <cell r="X43">
            <v>0.98781522569364111</v>
          </cell>
          <cell r="Y43">
            <v>0.96742733401871006</v>
          </cell>
          <cell r="Z43">
            <v>0.98349504156214151</v>
          </cell>
        </row>
        <row r="44">
          <cell r="C44">
            <v>1.0004636895197434</v>
          </cell>
          <cell r="D44">
            <v>1.0569782623527098</v>
          </cell>
          <cell r="E44">
            <v>1.0324383251039928</v>
          </cell>
          <cell r="F44">
            <v>0.98677113709375852</v>
          </cell>
          <cell r="G44">
            <v>1.0324383251039928</v>
          </cell>
          <cell r="H44">
            <v>0.99375907489696647</v>
          </cell>
          <cell r="I44">
            <v>0.99664565305962771</v>
          </cell>
          <cell r="J44">
            <v>0.99639670565587102</v>
          </cell>
          <cell r="K44">
            <v>1</v>
          </cell>
          <cell r="L44">
            <v>1</v>
          </cell>
          <cell r="M44">
            <v>1.0174592456081626</v>
          </cell>
          <cell r="N44">
            <v>0.99154397615781953</v>
          </cell>
          <cell r="O44">
            <v>1.0077492947546247</v>
          </cell>
          <cell r="P44">
            <v>1.0085626429022112</v>
          </cell>
          <cell r="Q44">
            <v>1.0226218733282404</v>
          </cell>
          <cell r="R44">
            <v>0.99173222595387367</v>
          </cell>
          <cell r="S44">
            <v>1.0438516416400176</v>
          </cell>
          <cell r="T44">
            <v>1.0198605181347349</v>
          </cell>
          <cell r="U44">
            <v>1.0324903181809946</v>
          </cell>
          <cell r="V44">
            <v>0.9958461751426726</v>
          </cell>
          <cell r="W44">
            <v>0.96828287687172299</v>
          </cell>
          <cell r="X44">
            <v>0.98781522569364111</v>
          </cell>
          <cell r="Y44">
            <v>0.96742733401871006</v>
          </cell>
          <cell r="Z44">
            <v>0.98349504156214151</v>
          </cell>
        </row>
        <row r="45">
          <cell r="C45">
            <v>0.983296081723391</v>
          </cell>
          <cell r="D45">
            <v>1.0388408842075298</v>
          </cell>
          <cell r="E45">
            <v>1.0147220437186917</v>
          </cell>
          <cell r="F45">
            <v>0.96983848871896494</v>
          </cell>
          <cell r="G45">
            <v>1.0147220437186917</v>
          </cell>
          <cell r="H45">
            <v>0.97670651594793878</v>
          </cell>
          <cell r="I45">
            <v>0.9795435614366117</v>
          </cell>
          <cell r="J45">
            <v>0.97929888588343228</v>
          </cell>
          <cell r="K45">
            <v>0.98284034895399996</v>
          </cell>
          <cell r="L45">
            <v>0.98284034895399996</v>
          </cell>
          <cell r="M45">
            <v>1</v>
          </cell>
          <cell r="N45">
            <v>0.97452942753018801</v>
          </cell>
          <cell r="O45">
            <v>0.99045666851478276</v>
          </cell>
          <cell r="P45">
            <v>0.99125605989197774</v>
          </cell>
          <cell r="Q45">
            <v>1.0050740388299211</v>
          </cell>
          <cell r="R45">
            <v>0.97471444702543242</v>
          </cell>
          <cell r="S45">
            <v>1.0259395117256807</v>
          </cell>
          <cell r="T45">
            <v>1.0023600675279503</v>
          </cell>
          <cell r="U45">
            <v>1.0147731446126351</v>
          </cell>
          <cell r="V45">
            <v>0.97875780228173048</v>
          </cell>
          <cell r="W45">
            <v>0.95166748059078721</v>
          </cell>
          <cell r="X45">
            <v>0.97086466112281244</v>
          </cell>
          <cell r="Y45">
            <v>0.95082661855458683</v>
          </cell>
          <cell r="Z45">
            <v>0.96661860984346382</v>
          </cell>
        </row>
        <row r="46">
          <cell r="C46">
            <v>1.0089957819082189</v>
          </cell>
          <cell r="D46">
            <v>1.0659923188162008</v>
          </cell>
          <cell r="E46">
            <v>1.0412431015965995</v>
          </cell>
          <cell r="F46">
            <v>0.995186457505843</v>
          </cell>
          <cell r="G46">
            <v>1.0412431015965995</v>
          </cell>
          <cell r="H46">
            <v>1.0022339894068344</v>
          </cell>
          <cell r="I46">
            <v>1.0051451847063575</v>
          </cell>
          <cell r="J46">
            <v>1.0048941142447918</v>
          </cell>
          <cell r="K46">
            <v>1.0085281379802711</v>
          </cell>
          <cell r="L46">
            <v>1.0085281379802711</v>
          </cell>
          <cell r="M46">
            <v>1.0261362784440113</v>
          </cell>
          <cell r="N46">
            <v>1</v>
          </cell>
          <cell r="O46">
            <v>1.016343519789813</v>
          </cell>
          <cell r="P46">
            <v>1.0171638042826281</v>
          </cell>
          <cell r="Q46">
            <v>1.031342933765627</v>
          </cell>
          <cell r="R46">
            <v>1.0001898552162896</v>
          </cell>
          <cell r="S46">
            <v>1.0527537524708561</v>
          </cell>
          <cell r="T46">
            <v>1.0285580293540186</v>
          </cell>
          <cell r="U46">
            <v>1.041295538077736</v>
          </cell>
          <cell r="V46">
            <v>1.0043388887314144</v>
          </cell>
          <cell r="W46">
            <v>0.9765405268496189</v>
          </cell>
          <cell r="X46">
            <v>0.99623945023736904</v>
          </cell>
          <cell r="Y46">
            <v>0.97567768780910735</v>
          </cell>
          <cell r="Z46">
            <v>0.9918824229794958</v>
          </cell>
        </row>
        <row r="47">
          <cell r="C47">
            <v>0.99277041891986118</v>
          </cell>
          <cell r="D47">
            <v>1.0488504113615595</v>
          </cell>
          <cell r="E47">
            <v>1.0244991789901272</v>
          </cell>
          <cell r="F47">
            <v>0.97918315818224</v>
          </cell>
          <cell r="G47">
            <v>1.0244991789901272</v>
          </cell>
          <cell r="H47">
            <v>0.98611736080543255</v>
          </cell>
          <cell r="I47">
            <v>0.98898174203366651</v>
          </cell>
          <cell r="J47">
            <v>0.98873470896199644</v>
          </cell>
          <cell r="K47">
            <v>0.99231029503571955</v>
          </cell>
          <cell r="L47">
            <v>0.99231029503571955</v>
          </cell>
          <cell r="M47">
            <v>1.0096352841962564</v>
          </cell>
          <cell r="N47">
            <v>0.98391929552205637</v>
          </cell>
          <cell r="O47">
            <v>1</v>
          </cell>
          <cell r="P47">
            <v>1.0008070937402984</v>
          </cell>
          <cell r="Q47">
            <v>1.0147582128323265</v>
          </cell>
          <cell r="R47">
            <v>0.98410609773271929</v>
          </cell>
          <cell r="S47">
            <v>1.035824730489326</v>
          </cell>
          <cell r="T47">
            <v>1.0120180916455608</v>
          </cell>
          <cell r="U47">
            <v>1.0245507722557066</v>
          </cell>
          <cell r="V47">
            <v>0.98818841186601825</v>
          </cell>
          <cell r="W47">
            <v>0.96083706722661477</v>
          </cell>
          <cell r="X47">
            <v>0.98021921804883294</v>
          </cell>
          <cell r="Y47">
            <v>0.95998810324572581</v>
          </cell>
          <cell r="Z47">
            <v>0.97593225485869584</v>
          </cell>
        </row>
        <row r="48">
          <cell r="C48">
            <v>0.99196980629863263</v>
          </cell>
          <cell r="D48">
            <v>1.0480045734305399</v>
          </cell>
          <cell r="E48">
            <v>1.0236729789367149</v>
          </cell>
          <cell r="F48">
            <v>0.97839350291049232</v>
          </cell>
          <cell r="G48">
            <v>1.0236729789367149</v>
          </cell>
          <cell r="H48">
            <v>0.98532211349545284</v>
          </cell>
          <cell r="I48">
            <v>0.98818418476388181</v>
          </cell>
          <cell r="J48">
            <v>0.9879373509102698</v>
          </cell>
          <cell r="K48">
            <v>0.99151005347811449</v>
          </cell>
          <cell r="L48">
            <v>0.99151005347811449</v>
          </cell>
          <cell r="M48">
            <v>1.0088210710247512</v>
          </cell>
          <cell r="N48">
            <v>0.98312582082614197</v>
          </cell>
          <cell r="O48">
            <v>0.99919355713469016</v>
          </cell>
          <cell r="P48">
            <v>1</v>
          </cell>
          <cell r="Q48">
            <v>1.0139398683115735</v>
          </cell>
          <cell r="R48">
            <v>0.98331247239149489</v>
          </cell>
          <cell r="S48">
            <v>1.0349893970257114</v>
          </cell>
          <cell r="T48">
            <v>1.0112019568759887</v>
          </cell>
          <cell r="U48">
            <v>1.0237245305952734</v>
          </cell>
          <cell r="V48">
            <v>0.98739149437168705</v>
          </cell>
          <cell r="W48">
            <v>0.96006220702902467</v>
          </cell>
          <cell r="X48">
            <v>0.97942872725399788</v>
          </cell>
          <cell r="Y48">
            <v>0.95921392768908098</v>
          </cell>
          <cell r="Z48">
            <v>0.97514522125473935</v>
          </cell>
        </row>
        <row r="49">
          <cell r="C49">
            <v>0.97833198723162385</v>
          </cell>
          <cell r="D49">
            <v>1.033596376060931</v>
          </cell>
          <cell r="E49">
            <v>1.0095992976796042</v>
          </cell>
          <cell r="F49">
            <v>0.96494233384838357</v>
          </cell>
          <cell r="G49">
            <v>1.0095992976796042</v>
          </cell>
          <cell r="H49">
            <v>0.97177568837117012</v>
          </cell>
          <cell r="I49">
            <v>0.97459841125432789</v>
          </cell>
          <cell r="J49">
            <v>0.97435497092682299</v>
          </cell>
          <cell r="K49">
            <v>0.97787855519399858</v>
          </cell>
          <cell r="L49">
            <v>0.97787855519399858</v>
          </cell>
          <cell r="M49">
            <v>0.99495157706408566</v>
          </cell>
          <cell r="N49">
            <v>0.96960959081652109</v>
          </cell>
          <cell r="O49">
            <v>0.98545642435242342</v>
          </cell>
          <cell r="P49">
            <v>0.98625178006385505</v>
          </cell>
          <cell r="Q49">
            <v>1</v>
          </cell>
          <cell r="R49">
            <v>0.96979367625510204</v>
          </cell>
          <cell r="S49">
            <v>1.0207601351638238</v>
          </cell>
          <cell r="T49">
            <v>0.99729972997299743</v>
          </cell>
          <cell r="U49">
            <v>1.0096501405946228</v>
          </cell>
          <cell r="V49">
            <v>0.9738166189439863</v>
          </cell>
          <cell r="W49">
            <v>0.94686306065440884</v>
          </cell>
          <cell r="X49">
            <v>0.96596332569993137</v>
          </cell>
          <cell r="Y49">
            <v>0.94602644364539801</v>
          </cell>
          <cell r="Z49">
            <v>0.96173871028324842</v>
          </cell>
        </row>
        <row r="50">
          <cell r="C50">
            <v>1.008804255158162</v>
          </cell>
          <cell r="D50">
            <v>1.0657899730303517</v>
          </cell>
          <cell r="E50">
            <v>1.0410454536868226</v>
          </cell>
          <cell r="F50">
            <v>0.99499755203039464</v>
          </cell>
          <cell r="G50">
            <v>1.0410454536868226</v>
          </cell>
          <cell r="H50">
            <v>1.0020437461746725</v>
          </cell>
          <cell r="I50">
            <v>1.0049543888734966</v>
          </cell>
          <cell r="J50">
            <v>1.0047033660699196</v>
          </cell>
          <cell r="K50">
            <v>1.0083366999980001</v>
          </cell>
          <cell r="L50">
            <v>1.0083366999980001</v>
          </cell>
          <cell r="M50">
            <v>1.0259414980989894</v>
          </cell>
          <cell r="N50">
            <v>0.99981018082187145</v>
          </cell>
          <cell r="O50">
            <v>1.0161505982981902</v>
          </cell>
          <cell r="P50">
            <v>1.016970727085277</v>
          </cell>
          <cell r="Q50">
            <v>1.031147165097571</v>
          </cell>
          <cell r="R50">
            <v>1</v>
          </cell>
          <cell r="S50">
            <v>1.0525539196187903</v>
          </cell>
          <cell r="T50">
            <v>1.0283627893142293</v>
          </cell>
          <cell r="U50">
            <v>1.0410978802145092</v>
          </cell>
          <cell r="V50">
            <v>1.004148245948993</v>
          </cell>
          <cell r="W50">
            <v>0.97635516072940309</v>
          </cell>
          <cell r="X50">
            <v>0.99605034488370581</v>
          </cell>
          <cell r="Y50">
            <v>0.97549248547228906</v>
          </cell>
          <cell r="Z50">
            <v>0.99169414467316575</v>
          </cell>
        </row>
        <row r="51">
          <cell r="C51">
            <v>0.9584347522296307</v>
          </cell>
          <cell r="D51">
            <v>1.0125751784919059</v>
          </cell>
          <cell r="E51">
            <v>0.98906615070500536</v>
          </cell>
          <cell r="F51">
            <v>0.94531741650894119</v>
          </cell>
          <cell r="G51">
            <v>0.98906615070500536</v>
          </cell>
          <cell r="H51">
            <v>0.95201179483288489</v>
          </cell>
          <cell r="I51">
            <v>0.95477710941161764</v>
          </cell>
          <cell r="J51">
            <v>0.95453862015334956</v>
          </cell>
          <cell r="K51">
            <v>0.95799054205526624</v>
          </cell>
          <cell r="L51">
            <v>0.95799054205526624</v>
          </cell>
          <cell r="M51">
            <v>0.97471633421930592</v>
          </cell>
          <cell r="N51">
            <v>0.94988975119106356</v>
          </cell>
          <cell r="O51">
            <v>0.96541429313779525</v>
          </cell>
          <cell r="P51">
            <v>0.96619347297058134</v>
          </cell>
          <cell r="Q51">
            <v>0.97966208274729294</v>
          </cell>
          <cell r="R51">
            <v>0.95007009271522724</v>
          </cell>
          <cell r="S51">
            <v>1</v>
          </cell>
          <cell r="T51">
            <v>0.97701673058865945</v>
          </cell>
          <cell r="U51">
            <v>0.98911595958102527</v>
          </cell>
          <cell r="V51">
            <v>0.95401121712859249</v>
          </cell>
          <cell r="W51">
            <v>0.92760583807717456</v>
          </cell>
          <cell r="X51">
            <v>0.94631764351269643</v>
          </cell>
          <cell r="Y51">
            <v>0.92678623611566513</v>
          </cell>
          <cell r="Z51">
            <v>0.94217894797478252</v>
          </cell>
        </row>
        <row r="52">
          <cell r="C52">
            <v>0.98098090055445308</v>
          </cell>
          <cell r="D52">
            <v>1.0363949222055002</v>
          </cell>
          <cell r="E52">
            <v>1.0123328697852347</v>
          </cell>
          <cell r="F52">
            <v>0.96755499359707042</v>
          </cell>
          <cell r="G52">
            <v>1.0123328697852347</v>
          </cell>
          <cell r="H52">
            <v>0.97440684998228333</v>
          </cell>
          <cell r="I52">
            <v>0.97723721561692978</v>
          </cell>
          <cell r="J52">
            <v>0.97699311615496409</v>
          </cell>
          <cell r="K52">
            <v>0.98052624081275475</v>
          </cell>
          <cell r="L52">
            <v>0.98052624081275475</v>
          </cell>
          <cell r="M52">
            <v>0.99764548927635288</v>
          </cell>
          <cell r="N52">
            <v>0.97223488754255849</v>
          </cell>
          <cell r="O52">
            <v>0.9881246276674569</v>
          </cell>
          <cell r="P52">
            <v>0.98892213686908192</v>
          </cell>
          <cell r="Q52">
            <v>1.0027075812274366</v>
          </cell>
          <cell r="R52">
            <v>0.97241947140741725</v>
          </cell>
          <cell r="S52">
            <v>1.0235239261435092</v>
          </cell>
          <cell r="T52">
            <v>1</v>
          </cell>
          <cell r="U52">
            <v>1.0123838503615756</v>
          </cell>
          <cell r="V52">
            <v>0.97645330654040485</v>
          </cell>
          <cell r="W52">
            <v>0.94942676930239001</v>
          </cell>
          <cell r="X52">
            <v>0.96857874986698889</v>
          </cell>
          <cell r="Y52">
            <v>0.94858788708487096</v>
          </cell>
          <cell r="Z52">
            <v>0.9643426959609106</v>
          </cell>
        </row>
        <row r="53">
          <cell r="C53">
            <v>0.96898118258612398</v>
          </cell>
          <cell r="D53">
            <v>1.0237173596115237</v>
          </cell>
          <cell r="E53">
            <v>0.99994964303675671</v>
          </cell>
          <cell r="F53">
            <v>0.95571950624410451</v>
          </cell>
          <cell r="G53">
            <v>0.99994964303675671</v>
          </cell>
          <cell r="H53">
            <v>0.96248754821036631</v>
          </cell>
          <cell r="I53">
            <v>0.96528329177505823</v>
          </cell>
          <cell r="J53">
            <v>0.96504217822718963</v>
          </cell>
          <cell r="K53">
            <v>0.96853208440904814</v>
          </cell>
          <cell r="L53">
            <v>0.96853208440904814</v>
          </cell>
          <cell r="M53">
            <v>0.9854419239501313</v>
          </cell>
          <cell r="N53">
            <v>0.96034215401136847</v>
          </cell>
          <cell r="O53">
            <v>0.97603752501044494</v>
          </cell>
          <cell r="P53">
            <v>0.97682527878717718</v>
          </cell>
          <cell r="Q53">
            <v>0.99044209453688636</v>
          </cell>
          <cell r="R53">
            <v>0.96052447997873036</v>
          </cell>
          <cell r="S53">
            <v>1.0110038062914131</v>
          </cell>
          <cell r="T53">
            <v>0.98776763343552676</v>
          </cell>
          <cell r="U53">
            <v>1</v>
          </cell>
          <cell r="V53">
            <v>0.96450897176171069</v>
          </cell>
          <cell r="W53">
            <v>0.93781303303415964</v>
          </cell>
          <cell r="X53">
            <v>0.95673073955205656</v>
          </cell>
          <cell r="Y53">
            <v>0.93698441233142971</v>
          </cell>
          <cell r="Z53">
            <v>0.95254650261014429</v>
          </cell>
        </row>
        <row r="54">
          <cell r="C54">
            <v>1.0046367747271905</v>
          </cell>
          <cell r="D54">
            <v>1.0613870783821395</v>
          </cell>
          <cell r="E54">
            <v>1.0367447813474584</v>
          </cell>
          <cell r="F54">
            <v>0.99088710859625095</v>
          </cell>
          <cell r="G54">
            <v>1.0367447813474584</v>
          </cell>
          <cell r="H54">
            <v>0.99790419414383247</v>
          </cell>
          <cell r="I54">
            <v>1.0008028126601387</v>
          </cell>
          <cell r="J54">
            <v>1.0005528268591479</v>
          </cell>
          <cell r="K54">
            <v>1.0041711510884022</v>
          </cell>
          <cell r="L54">
            <v>1.0041711510884022</v>
          </cell>
          <cell r="M54">
            <v>1.0217032218478859</v>
          </cell>
          <cell r="N54">
            <v>0.99567985589316876</v>
          </cell>
          <cell r="O54">
            <v>1.011952769322277</v>
          </cell>
          <cell r="P54">
            <v>1.0127695100678746</v>
          </cell>
          <cell r="Q54">
            <v>1.0268873836681973</v>
          </cell>
          <cell r="R54">
            <v>0.9958688909075647</v>
          </cell>
          <cell r="S54">
            <v>1.0482057045511746</v>
          </cell>
          <cell r="T54">
            <v>1.0241145104449711</v>
          </cell>
          <cell r="U54">
            <v>1.0367969912954398</v>
          </cell>
          <cell r="V54">
            <v>1</v>
          </cell>
          <cell r="W54">
            <v>0.97232173104746766</v>
          </cell>
          <cell r="X54">
            <v>0.99193555224743335</v>
          </cell>
          <cell r="Y54">
            <v>0.97146261959595215</v>
          </cell>
          <cell r="Z54">
            <v>0.9875973479751915</v>
          </cell>
        </row>
        <row r="55">
          <cell r="C55">
            <v>1.0332349289827252</v>
          </cell>
          <cell r="D55">
            <v>1.0916006960357898</v>
          </cell>
          <cell r="E55">
            <v>1.0662569273552991</v>
          </cell>
          <cell r="F55">
            <v>1.0190938626135437</v>
          </cell>
          <cell r="G55">
            <v>1.0662569273552991</v>
          </cell>
          <cell r="H55">
            <v>1.0263106976625991</v>
          </cell>
          <cell r="I55">
            <v>1.0292918287262682</v>
          </cell>
          <cell r="J55">
            <v>1.0290347267887012</v>
          </cell>
          <cell r="K55">
            <v>1.0327560508255056</v>
          </cell>
          <cell r="L55">
            <v>1.0327560508255056</v>
          </cell>
          <cell r="M55">
            <v>1.0507871923701841</v>
          </cell>
          <cell r="N55">
            <v>1.0240230410365689</v>
          </cell>
          <cell r="O55">
            <v>1.0407591818729747</v>
          </cell>
          <cell r="P55">
            <v>1.0415991720938225</v>
          </cell>
          <cell r="Q55">
            <v>1.0561189273862541</v>
          </cell>
          <cell r="R55">
            <v>1.0242174571525107</v>
          </cell>
          <cell r="S55">
            <v>1.0780440990678655</v>
          </cell>
          <cell r="T55">
            <v>1.0532671211016829</v>
          </cell>
          <cell r="U55">
            <v>1.0663106235201738</v>
          </cell>
          <cell r="V55">
            <v>1.0284661630700314</v>
          </cell>
          <cell r="W55">
            <v>1</v>
          </cell>
          <cell r="X55">
            <v>1.0201721514326703</v>
          </cell>
          <cell r="Y55">
            <v>0.9991164329418103</v>
          </cell>
          <cell r="Z55">
            <v>1.0157104551301839</v>
          </cell>
        </row>
        <row r="56">
          <cell r="C56">
            <v>1.012804483568494</v>
          </cell>
          <cell r="D56">
            <v>1.0700161678622664</v>
          </cell>
          <cell r="E56">
            <v>1.0451735286617165</v>
          </cell>
          <cell r="F56">
            <v>0.99894303248955341</v>
          </cell>
          <cell r="G56">
            <v>1.0451735286617165</v>
          </cell>
          <cell r="H56">
            <v>1.0060171670254947</v>
          </cell>
          <cell r="I56">
            <v>1.0089393513445652</v>
          </cell>
          <cell r="J56">
            <v>1.0086873331560606</v>
          </cell>
          <cell r="K56">
            <v>1.012335074404024</v>
          </cell>
          <cell r="L56">
            <v>1.012335074404024</v>
          </cell>
          <cell r="M56">
            <v>1.0300096811058013</v>
          </cell>
          <cell r="N56">
            <v>1.0037747448785881</v>
          </cell>
          <cell r="O56">
            <v>1.0201799572860257</v>
          </cell>
          <cell r="P56">
            <v>1.0210033381435293</v>
          </cell>
          <cell r="Q56">
            <v>1.0352359902229269</v>
          </cell>
          <cell r="R56">
            <v>1.0039653167498832</v>
          </cell>
          <cell r="S56">
            <v>1.0567276293064098</v>
          </cell>
          <cell r="T56">
            <v>1.0324405735076534</v>
          </cell>
          <cell r="U56">
            <v>1.0452261630771915</v>
          </cell>
          <cell r="V56">
            <v>1.0081300118080201</v>
          </cell>
          <cell r="W56">
            <v>0.98022671820207818</v>
          </cell>
          <cell r="X56">
            <v>1</v>
          </cell>
          <cell r="Y56">
            <v>0.97936062216431752</v>
          </cell>
          <cell r="Z56">
            <v>0.99562652607579927</v>
          </cell>
        </row>
        <row r="57">
          <cell r="C57">
            <v>1.0341486686796411</v>
          </cell>
          <cell r="D57">
            <v>1.09256605140771</v>
          </cell>
          <cell r="E57">
            <v>1.0671998700049399</v>
          </cell>
          <cell r="F57">
            <v>1.0199950966804856</v>
          </cell>
          <cell r="G57">
            <v>1.0671998700049399</v>
          </cell>
          <cell r="H57">
            <v>1.0272183139263535</v>
          </cell>
          <cell r="I57">
            <v>1.0302020813486261</v>
          </cell>
          <cell r="J57">
            <v>1.029944752043362</v>
          </cell>
          <cell r="K57">
            <v>1.0336693670272707</v>
          </cell>
          <cell r="L57">
            <v>1.0336693670272707</v>
          </cell>
          <cell r="M57">
            <v>1.0517164543838338</v>
          </cell>
          <cell r="N57">
            <v>1.0249286342147566</v>
          </cell>
          <cell r="O57">
            <v>1.0416795756311914</v>
          </cell>
          <cell r="P57">
            <v>1.0425203086960799</v>
          </cell>
          <cell r="Q57">
            <v>1.0570529045114441</v>
          </cell>
          <cell r="R57">
            <v>1.0251232222622868</v>
          </cell>
          <cell r="S57">
            <v>1.0789974656844143</v>
          </cell>
          <cell r="T57">
            <v>1.0541985762364359</v>
          </cell>
          <cell r="U57">
            <v>1.0672536136559339</v>
          </cell>
          <cell r="V57">
            <v>1.0293756855162548</v>
          </cell>
          <cell r="W57">
            <v>1.0008843484393386</v>
          </cell>
          <cell r="X57">
            <v>1.0210743390826467</v>
          </cell>
          <cell r="Y57">
            <v>1</v>
          </cell>
          <cell r="Z57">
            <v>1.016608697085998</v>
          </cell>
        </row>
        <row r="58">
          <cell r="C58">
            <v>1.0172534148526562</v>
          </cell>
          <cell r="D58">
            <v>1.0747164120663493</v>
          </cell>
          <cell r="E58">
            <v>1.0497646469717956</v>
          </cell>
          <cell r="F58">
            <v>1.0033310747824549</v>
          </cell>
          <cell r="G58">
            <v>1.0497646469717956</v>
          </cell>
          <cell r="H58">
            <v>1.0104362837646055</v>
          </cell>
          <cell r="I58">
            <v>1.0133713043195403</v>
          </cell>
          <cell r="J58">
            <v>1.0131181790944641</v>
          </cell>
          <cell r="K58">
            <v>1.0167819437214882</v>
          </cell>
          <cell r="L58">
            <v>1.0167819437214882</v>
          </cell>
          <cell r="M58">
            <v>1.0345341894068665</v>
          </cell>
          <cell r="N58">
            <v>1.0081840113630807</v>
          </cell>
          <cell r="O58">
            <v>1.0246612867045664</v>
          </cell>
          <cell r="P58">
            <v>1.0254882844149915</v>
          </cell>
          <cell r="Q58">
            <v>1.0397834560547978</v>
          </cell>
          <cell r="R58">
            <v>1.0083754203566178</v>
          </cell>
          <cell r="S58">
            <v>1.0613695011436033</v>
          </cell>
          <cell r="T58">
            <v>1.0369757599538398</v>
          </cell>
          <cell r="U58">
            <v>1.0498175125936895</v>
          </cell>
          <cell r="V58">
            <v>1.0125584096091762</v>
          </cell>
          <cell r="W58">
            <v>0.98453254561786496</v>
          </cell>
          <cell r="X58">
            <v>1.004392685218461</v>
          </cell>
          <cell r="Y58">
            <v>0.9836626450928414</v>
          </cell>
          <cell r="Z58">
            <v>1</v>
          </cell>
        </row>
        <row r="63">
          <cell r="C63">
            <v>1</v>
          </cell>
          <cell r="D63">
            <v>1.0792509498423717</v>
          </cell>
          <cell r="E63">
            <v>1.0174372799898954</v>
          </cell>
          <cell r="F63">
            <v>0.93699078116724888</v>
          </cell>
          <cell r="G63">
            <v>1.0229835508893881</v>
          </cell>
          <cell r="H63">
            <v>0.98315933773468078</v>
          </cell>
          <cell r="I63">
            <v>0.98661871971019877</v>
          </cell>
          <cell r="J63">
            <v>1.0101688243065943</v>
          </cell>
          <cell r="K63">
            <v>0.98551973017748262</v>
          </cell>
          <cell r="L63">
            <v>1.0100653155570216</v>
          </cell>
          <cell r="M63">
            <v>1.0236901931316178</v>
          </cell>
          <cell r="N63">
            <v>0.9874065623635585</v>
          </cell>
          <cell r="O63">
            <v>0.9719492328457584</v>
          </cell>
          <cell r="P63">
            <v>0.95902146773850305</v>
          </cell>
          <cell r="Q63">
            <v>0.99426608151729179</v>
          </cell>
          <cell r="R63">
            <v>0.95832315329886331</v>
          </cell>
          <cell r="S63">
            <v>0.98924406123995412</v>
          </cell>
          <cell r="T63">
            <v>0.99298198209810207</v>
          </cell>
          <cell r="U63">
            <v>1.0001422625181986</v>
          </cell>
          <cell r="V63">
            <v>0.96146997056581174</v>
          </cell>
          <cell r="W63">
            <v>0.99919428769627272</v>
          </cell>
          <cell r="X63">
            <v>0.99919428769627272</v>
          </cell>
          <cell r="Y63">
            <v>0.97753832545700881</v>
          </cell>
          <cell r="Z63">
            <v>0.96820563436021467</v>
          </cell>
        </row>
        <row r="64">
          <cell r="C64">
            <v>0.92656856141387078</v>
          </cell>
          <cell r="D64">
            <v>1</v>
          </cell>
          <cell r="E64">
            <v>0.94272539684907908</v>
          </cell>
          <cell r="F64">
            <v>0.86818620016419679</v>
          </cell>
          <cell r="G64">
            <v>0.9478643970976337</v>
          </cell>
          <cell r="H64">
            <v>0.91096453320543713</v>
          </cell>
          <cell r="I64">
            <v>0.91416988778587394</v>
          </cell>
          <cell r="J64">
            <v>0.93599067432290217</v>
          </cell>
          <cell r="K64">
            <v>0.91315159863553619</v>
          </cell>
          <cell r="L64">
            <v>0.93589476636971691</v>
          </cell>
          <cell r="M64">
            <v>0.94851914958345074</v>
          </cell>
          <cell r="N64">
            <v>0.91489987801981787</v>
          </cell>
          <cell r="O64">
            <v>0.90057760244520979</v>
          </cell>
          <cell r="P64">
            <v>0.88859914172748367</v>
          </cell>
          <cell r="Q64">
            <v>0.92125569281408348</v>
          </cell>
          <cell r="R64">
            <v>0.88795210552173209</v>
          </cell>
          <cell r="S64">
            <v>0.91660244671031943</v>
          </cell>
          <cell r="T64">
            <v>0.92006588666253242</v>
          </cell>
          <cell r="U64">
            <v>0.92670037739070121</v>
          </cell>
          <cell r="V64">
            <v>0.89086784746980097</v>
          </cell>
          <cell r="W64">
            <v>0.92582201372369288</v>
          </cell>
          <cell r="X64">
            <v>0.92582201372369288</v>
          </cell>
          <cell r="Y64">
            <v>0.90575627994562491</v>
          </cell>
          <cell r="Z64">
            <v>0.89710890178194835</v>
          </cell>
        </row>
        <row r="65">
          <cell r="C65">
            <v>0.98286156765351806</v>
          </cell>
          <cell r="D65">
            <v>1.0607542804536219</v>
          </cell>
          <cell r="E65">
            <v>1</v>
          </cell>
          <cell r="F65">
            <v>0.92093222805493669</v>
          </cell>
          <cell r="G65">
            <v>1.0054512165109066</v>
          </cell>
          <cell r="H65">
            <v>0.96630952793910296</v>
          </cell>
          <cell r="I65">
            <v>0.96970962153067297</v>
          </cell>
          <cell r="J65">
            <v>0.99285611425269049</v>
          </cell>
          <cell r="K65">
            <v>0.96862946695571273</v>
          </cell>
          <cell r="L65">
            <v>0.99275437948081968</v>
          </cell>
          <cell r="M65">
            <v>1.0061457480128746</v>
          </cell>
          <cell r="N65">
            <v>0.97048396179601837</v>
          </cell>
          <cell r="O65">
            <v>0.9552915466744164</v>
          </cell>
          <cell r="P65">
            <v>0.94258534319484288</v>
          </cell>
          <cell r="Q65">
            <v>0.97722591954480598</v>
          </cell>
          <cell r="R65">
            <v>0.94189899676998345</v>
          </cell>
          <cell r="S65">
            <v>0.97228996882223417</v>
          </cell>
          <cell r="T65">
            <v>0.97596382757663824</v>
          </cell>
          <cell r="U65">
            <v>0.98300139201517311</v>
          </cell>
          <cell r="V65">
            <v>0.94499188252209565</v>
          </cell>
          <cell r="W65">
            <v>0.98206966399559903</v>
          </cell>
          <cell r="X65">
            <v>0.98206966399559903</v>
          </cell>
          <cell r="Y65">
            <v>0.96078485100007072</v>
          </cell>
          <cell r="Z65">
            <v>0.95161210759824955</v>
          </cell>
        </row>
        <row r="66">
          <cell r="C66">
            <v>1.0672463594084223</v>
          </cell>
          <cell r="D66">
            <v>1.1518266471073528</v>
          </cell>
          <cell r="E66">
            <v>1.0858562329956234</v>
          </cell>
          <cell r="F66">
            <v>1</v>
          </cell>
          <cell r="G66">
            <v>1.0917754704214</v>
          </cell>
          <cell r="H66">
            <v>1.0492732239157334</v>
          </cell>
          <cell r="I66">
            <v>1.0529652367349083</v>
          </cell>
          <cell r="J66">
            <v>1.0780990001290989</v>
          </cell>
          <cell r="K66">
            <v>1.0517923441570889</v>
          </cell>
          <cell r="L66">
            <v>1.0779885307929504</v>
          </cell>
          <cell r="M66">
            <v>1.0925296317818238</v>
          </cell>
          <cell r="N66">
            <v>1.053806058938493</v>
          </cell>
          <cell r="O66">
            <v>1.0373092802844446</v>
          </cell>
          <cell r="P66">
            <v>1.0235121700384391</v>
          </cell>
          <cell r="Q66">
            <v>1.0611268557826072</v>
          </cell>
          <cell r="R66">
            <v>1.0227668964950112</v>
          </cell>
          <cell r="S66">
            <v>1.0557671229247434</v>
          </cell>
          <cell r="T66">
            <v>1.0597564053523585</v>
          </cell>
          <cell r="U66">
            <v>1.0673981885630499</v>
          </cell>
          <cell r="V66">
            <v>1.0261253257668854</v>
          </cell>
          <cell r="W66">
            <v>1.0663864658855389</v>
          </cell>
          <cell r="X66">
            <v>1.0663864658855389</v>
          </cell>
          <cell r="Y66">
            <v>1.0432742190261981</v>
          </cell>
          <cell r="Z66">
            <v>1.0333139384296612</v>
          </cell>
        </row>
        <row r="67">
          <cell r="C67">
            <v>0.97753282458021329</v>
          </cell>
          <cell r="D67">
            <v>1.0550032294302918</v>
          </cell>
          <cell r="E67">
            <v>0.9945783381417318</v>
          </cell>
          <cell r="F67">
            <v>0.91593924492004131</v>
          </cell>
          <cell r="G67">
            <v>1</v>
          </cell>
          <cell r="H67">
            <v>0.96107052442819441</v>
          </cell>
          <cell r="I67">
            <v>0.96445218386202436</v>
          </cell>
          <cell r="J67">
            <v>0.98747318412729823</v>
          </cell>
          <cell r="K67">
            <v>0.96337788551992432</v>
          </cell>
          <cell r="L67">
            <v>0.98737200092695976</v>
          </cell>
          <cell r="M67">
            <v>1.0006907659870146</v>
          </cell>
          <cell r="N67">
            <v>0.96522232591628787</v>
          </cell>
          <cell r="O67">
            <v>0.95011227893228567</v>
          </cell>
          <cell r="P67">
            <v>0.9374749641914808</v>
          </cell>
          <cell r="Q67">
            <v>0.97192773104989882</v>
          </cell>
          <cell r="R67">
            <v>0.93679233890485458</v>
          </cell>
          <cell r="S67">
            <v>0.96701854138309384</v>
          </cell>
          <cell r="T67">
            <v>0.97067248171761655</v>
          </cell>
          <cell r="U67">
            <v>0.97767189086145989</v>
          </cell>
          <cell r="V67">
            <v>0.93986845607625247</v>
          </cell>
          <cell r="W67">
            <v>0.9767452143561518</v>
          </cell>
          <cell r="X67">
            <v>0.9767452143561518</v>
          </cell>
          <cell r="Y67">
            <v>0.95557580041940171</v>
          </cell>
          <cell r="Z67">
            <v>0.94645278853061787</v>
          </cell>
        </row>
        <row r="68">
          <cell r="C68">
            <v>1.0171291281270056</v>
          </cell>
          <cell r="D68">
            <v>1.0977375776434142</v>
          </cell>
          <cell r="E68">
            <v>1.0348650935200343</v>
          </cell>
          <cell r="F68">
            <v>0.95304061631168568</v>
          </cell>
          <cell r="G68">
            <v>1.0405063672043915</v>
          </cell>
          <cell r="H68">
            <v>1</v>
          </cell>
          <cell r="I68">
            <v>1.0035186381726169</v>
          </cell>
          <cell r="J68">
            <v>1.0274721355280483</v>
          </cell>
          <cell r="K68">
            <v>1.0024008239073847</v>
          </cell>
          <cell r="L68">
            <v>1.0273668537638421</v>
          </cell>
          <cell r="M68">
            <v>1.0412251136121284</v>
          </cell>
          <cell r="N68">
            <v>1.00431997588373</v>
          </cell>
          <cell r="O68">
            <v>0.9885978757881182</v>
          </cell>
          <cell r="P68">
            <v>0.97544866933594476</v>
          </cell>
          <cell r="Q68">
            <v>1.0112969926199371</v>
          </cell>
          <cell r="R68">
            <v>0.97473839337879542</v>
          </cell>
          <cell r="S68">
            <v>1.0061889495138125</v>
          </cell>
          <cell r="T68">
            <v>1.0099908976972682</v>
          </cell>
          <cell r="U68">
            <v>1.0172738274781061</v>
          </cell>
          <cell r="V68">
            <v>0.97793911288190183</v>
          </cell>
          <cell r="W68">
            <v>1.0163096146739943</v>
          </cell>
          <cell r="X68">
            <v>1.0163096146739943</v>
          </cell>
          <cell r="Y68">
            <v>0.99428270468282032</v>
          </cell>
          <cell r="Z68">
            <v>0.98479015272445947</v>
          </cell>
        </row>
        <row r="69">
          <cell r="C69">
            <v>1.0135627674829966</v>
          </cell>
          <cell r="D69">
            <v>1.093888579530887</v>
          </cell>
          <cell r="E69">
            <v>1.0312365452469308</v>
          </cell>
          <cell r="F69">
            <v>0.94969896926593167</v>
          </cell>
          <cell r="G69">
            <v>1.0368580389290312</v>
          </cell>
          <cell r="H69">
            <v>0.99649369923111319</v>
          </cell>
          <cell r="I69">
            <v>1</v>
          </cell>
          <cell r="J69">
            <v>1.0238695091892367</v>
          </cell>
          <cell r="K69">
            <v>0.99888610512778542</v>
          </cell>
          <cell r="L69">
            <v>1.023764596574561</v>
          </cell>
          <cell r="M69">
            <v>1.0375742651956859</v>
          </cell>
          <cell r="N69">
            <v>1.0007985279800804</v>
          </cell>
          <cell r="O69">
            <v>0.98513155429612242</v>
          </cell>
          <cell r="P69">
            <v>0.97202845291664253</v>
          </cell>
          <cell r="Q69">
            <v>1.0077510811971411</v>
          </cell>
          <cell r="R69">
            <v>0.97132066740062784</v>
          </cell>
          <cell r="S69">
            <v>1.0026609484264868</v>
          </cell>
          <cell r="T69">
            <v>1.0064495658361037</v>
          </cell>
          <cell r="U69">
            <v>1.0137069594746511</v>
          </cell>
          <cell r="V69">
            <v>0.97451016421847947</v>
          </cell>
          <cell r="W69">
            <v>1.0127461274906358</v>
          </cell>
          <cell r="X69">
            <v>1.0127461274906358</v>
          </cell>
          <cell r="Y69">
            <v>0.99079645047090015</v>
          </cell>
          <cell r="Z69">
            <v>0.98133718225476951</v>
          </cell>
        </row>
        <row r="70">
          <cell r="C70">
            <v>0.98993353975898601</v>
          </cell>
          <cell r="D70">
            <v>1.0683867130657068</v>
          </cell>
          <cell r="E70">
            <v>1.0071952880631516</v>
          </cell>
          <cell r="F70">
            <v>0.92755860072243212</v>
          </cell>
          <cell r="G70">
            <v>1.0126857276471488</v>
          </cell>
          <cell r="H70">
            <v>0.97326240335079295</v>
          </cell>
          <cell r="I70">
            <v>0.97668696159519586</v>
          </cell>
          <cell r="J70">
            <v>1</v>
          </cell>
          <cell r="K70">
            <v>0.97559903499691614</v>
          </cell>
          <cell r="L70">
            <v>0.99989753321713948</v>
          </cell>
          <cell r="M70">
            <v>1.0133852565033425</v>
          </cell>
          <cell r="N70">
            <v>0.97746687346180938</v>
          </cell>
          <cell r="O70">
            <v>0.9621651445370325</v>
          </cell>
          <cell r="P70">
            <v>0.94936751626323446</v>
          </cell>
          <cell r="Q70">
            <v>0.98425734153870914</v>
          </cell>
          <cell r="R70">
            <v>0.94867623137813706</v>
          </cell>
          <cell r="S70">
            <v>0.97928587522882293</v>
          </cell>
          <cell r="T70">
            <v>0.98298616845526821</v>
          </cell>
          <cell r="U70">
            <v>0.99007437019720135</v>
          </cell>
          <cell r="V70">
            <v>0.95179137133418212</v>
          </cell>
          <cell r="W70">
            <v>0.98913593812612999</v>
          </cell>
          <cell r="X70">
            <v>0.98913593812612999</v>
          </cell>
          <cell r="Y70">
            <v>0.96769797476972841</v>
          </cell>
          <cell r="Z70">
            <v>0.95845923083680185</v>
          </cell>
        </row>
        <row r="71">
          <cell r="C71">
            <v>1.0146930288446987</v>
          </cell>
          <cell r="D71">
            <v>1.095108415179074</v>
          </cell>
          <cell r="E71">
            <v>1.0323865152924587</v>
          </cell>
          <cell r="F71">
            <v>0.95075801374215596</v>
          </cell>
          <cell r="G71">
            <v>1.0380142777102581</v>
          </cell>
          <cell r="H71">
            <v>0.99760492624295116</v>
          </cell>
          <cell r="I71">
            <v>1.0011151370176203</v>
          </cell>
          <cell r="J71">
            <v>1.0250112639801463</v>
          </cell>
          <cell r="K71">
            <v>1</v>
          </cell>
          <cell r="L71">
            <v>1.0249062343735305</v>
          </cell>
          <cell r="M71">
            <v>1.0387313026673359</v>
          </cell>
          <cell r="N71">
            <v>1.0019145554658109</v>
          </cell>
          <cell r="O71">
            <v>0.98623011095954383</v>
          </cell>
          <cell r="P71">
            <v>0.97311239782667003</v>
          </cell>
          <cell r="Q71">
            <v>1.0088748617323309</v>
          </cell>
          <cell r="R71">
            <v>0.97240382303282602</v>
          </cell>
          <cell r="S71">
            <v>1.0037790527661996</v>
          </cell>
          <cell r="T71">
            <v>1.0075718950033354</v>
          </cell>
          <cell r="U71">
            <v>1.0148373816301806</v>
          </cell>
          <cell r="V71">
            <v>0.97559687657664673</v>
          </cell>
          <cell r="W71">
            <v>1.0138754781868522</v>
          </cell>
          <cell r="X71">
            <v>1.0138754781868522</v>
          </cell>
          <cell r="Y71">
            <v>0.99190132426974709</v>
          </cell>
          <cell r="Z71">
            <v>0.9824315076734691</v>
          </cell>
        </row>
        <row r="72">
          <cell r="C72">
            <v>0.99003498545886526</v>
          </cell>
          <cell r="D72">
            <v>1.068496198433659</v>
          </cell>
          <cell r="E72">
            <v>1.0072985027001036</v>
          </cell>
          <cell r="F72">
            <v>0.92765365440800807</v>
          </cell>
          <cell r="G72">
            <v>1.0127895049294338</v>
          </cell>
          <cell r="H72">
            <v>0.97336214063790227</v>
          </cell>
          <cell r="I72">
            <v>0.97678704982173092</v>
          </cell>
          <cell r="J72">
            <v>1.000102477283378</v>
          </cell>
          <cell r="K72">
            <v>0.97569901173568885</v>
          </cell>
          <cell r="L72">
            <v>1</v>
          </cell>
          <cell r="M72">
            <v>1.0134891054714443</v>
          </cell>
          <cell r="N72">
            <v>0.9775670416115938</v>
          </cell>
          <cell r="O72">
            <v>0.96226374460720576</v>
          </cell>
          <cell r="P72">
            <v>0.94946480486722851</v>
          </cell>
          <cell r="Q72">
            <v>0.98435820555721498</v>
          </cell>
          <cell r="R72">
            <v>0.94877344914113404</v>
          </cell>
          <cell r="S72">
            <v>0.97938622978496681</v>
          </cell>
          <cell r="T72">
            <v>0.98308690220740969</v>
          </cell>
          <cell r="U72">
            <v>0.99017583032900136</v>
          </cell>
          <cell r="V72">
            <v>0.95188890832825912</v>
          </cell>
          <cell r="W72">
            <v>0.98923730208996064</v>
          </cell>
          <cell r="X72">
            <v>0.98923730208996064</v>
          </cell>
          <cell r="Y72">
            <v>0.96779714182931331</v>
          </cell>
          <cell r="Z72">
            <v>0.95855745113500657</v>
          </cell>
        </row>
        <row r="73">
          <cell r="C73">
            <v>0.97685804426909073</v>
          </cell>
          <cell r="D73">
            <v>1.0542749721385778</v>
          </cell>
          <cell r="E73">
            <v>0.99389179149739248</v>
          </cell>
          <cell r="F73">
            <v>0.91530698198920624</v>
          </cell>
          <cell r="G73">
            <v>0.99930971084125753</v>
          </cell>
          <cell r="H73">
            <v>0.96040710786439465</v>
          </cell>
          <cell r="I73">
            <v>0.96378643297537891</v>
          </cell>
          <cell r="J73">
            <v>0.98679154209374631</v>
          </cell>
          <cell r="K73">
            <v>0.96271287620977763</v>
          </cell>
          <cell r="L73">
            <v>0.98669042873907409</v>
          </cell>
          <cell r="M73">
            <v>1</v>
          </cell>
          <cell r="N73">
            <v>0.96455604340893175</v>
          </cell>
          <cell r="O73">
            <v>0.94945642672655062</v>
          </cell>
          <cell r="P73">
            <v>0.93682783538710701</v>
          </cell>
          <cell r="Q73">
            <v>0.97125681987407397</v>
          </cell>
          <cell r="R73">
            <v>0.93614568130931564</v>
          </cell>
          <cell r="S73">
            <v>0.96635101896767417</v>
          </cell>
          <cell r="T73">
            <v>0.97000243702679723</v>
          </cell>
          <cell r="U73">
            <v>0.97699701455439103</v>
          </cell>
          <cell r="V73">
            <v>0.93921967507037907</v>
          </cell>
          <cell r="W73">
            <v>0.97607097772382823</v>
          </cell>
          <cell r="X73">
            <v>0.97607097772382823</v>
          </cell>
          <cell r="Y73">
            <v>0.95491617680401553</v>
          </cell>
          <cell r="Z73">
            <v>0.94579946243143365</v>
          </cell>
        </row>
        <row r="74">
          <cell r="C74">
            <v>1.0127540550331127</v>
          </cell>
          <cell r="D74">
            <v>1.0930157758512005</v>
          </cell>
          <cell r="E74">
            <v>1.030413731051627</v>
          </cell>
          <cell r="F74">
            <v>0.94894121315577529</v>
          </cell>
          <cell r="G74">
            <v>1.0360307393954005</v>
          </cell>
          <cell r="H74">
            <v>0.99569860603446758</v>
          </cell>
          <cell r="I74">
            <v>0.99920210915808194</v>
          </cell>
          <cell r="J74">
            <v>1.0230525730845352</v>
          </cell>
          <cell r="K74">
            <v>0.99808910305238474</v>
          </cell>
          <cell r="L74">
            <v>1.0229477441786743</v>
          </cell>
          <cell r="M74">
            <v>1.0367463941916764</v>
          </cell>
          <cell r="N74">
            <v>1</v>
          </cell>
          <cell r="O74">
            <v>0.98434552685086496</v>
          </cell>
          <cell r="P74">
            <v>0.97125288031597645</v>
          </cell>
          <cell r="Q74">
            <v>1.0069470058385206</v>
          </cell>
          <cell r="R74">
            <v>0.97054565953554317</v>
          </cell>
          <cell r="S74">
            <v>1.0018609344381884</v>
          </cell>
          <cell r="T74">
            <v>1.0056465289446705</v>
          </cell>
          <cell r="U74">
            <v>1.0128981319752977</v>
          </cell>
          <cell r="V74">
            <v>0.97373261148309342</v>
          </cell>
          <cell r="W74">
            <v>1.011938066630323</v>
          </cell>
          <cell r="X74">
            <v>1.011938066630323</v>
          </cell>
          <cell r="Y74">
            <v>0.99000590305686442</v>
          </cell>
          <cell r="Z74">
            <v>0.98055418230421476</v>
          </cell>
        </row>
        <row r="75">
          <cell r="C75">
            <v>1.0288603213072272</v>
          </cell>
          <cell r="D75">
            <v>1.1103984790259527</v>
          </cell>
          <cell r="E75">
            <v>1.0468008468003551</v>
          </cell>
          <cell r="F75">
            <v>0.96403263617364543</v>
          </cell>
          <cell r="G75">
            <v>1.052507184860064</v>
          </cell>
          <cell r="H75">
            <v>1.0115336321179043</v>
          </cell>
          <cell r="I75">
            <v>1.0150928529687602</v>
          </cell>
          <cell r="J75">
            <v>1.0393226211506263</v>
          </cell>
          <cell r="K75">
            <v>1.0139621462450166</v>
          </cell>
          <cell r="L75">
            <v>1.0392161251052829</v>
          </cell>
          <cell r="M75">
            <v>1.0532342210244539</v>
          </cell>
          <cell r="N75">
            <v>1.0159034330142354</v>
          </cell>
          <cell r="O75">
            <v>1</v>
          </cell>
          <cell r="P75">
            <v>0.98669913543796484</v>
          </cell>
          <cell r="Q75">
            <v>1.0229609200947585</v>
          </cell>
          <cell r="R75">
            <v>0.98598066741922363</v>
          </cell>
          <cell r="S75">
            <v>1.0177939626986054</v>
          </cell>
          <cell r="T75">
            <v>1.0216397611537407</v>
          </cell>
          <cell r="U75">
            <v>1.029006689567411</v>
          </cell>
          <cell r="V75">
            <v>0.98921830284359136</v>
          </cell>
          <cell r="W75">
            <v>1.0280313558875331</v>
          </cell>
          <cell r="X75">
            <v>1.0280313558875331</v>
          </cell>
          <cell r="Y75">
            <v>1.0057503956198268</v>
          </cell>
          <cell r="Z75">
            <v>0.99614836005931817</v>
          </cell>
        </row>
        <row r="76">
          <cell r="C76">
            <v>1.0427295255007478</v>
          </cell>
          <cell r="D76">
            <v>1.1253668308253677</v>
          </cell>
          <cell r="E76">
            <v>1.0609118921906351</v>
          </cell>
          <cell r="F76">
            <v>0.97702795264510045</v>
          </cell>
          <cell r="G76">
            <v>1.0666951526139619</v>
          </cell>
          <cell r="H76">
            <v>1.0251692697277131</v>
          </cell>
          <cell r="I76">
            <v>1.0287764694535708</v>
          </cell>
          <cell r="J76">
            <v>1.0533328588448632</v>
          </cell>
          <cell r="K76">
            <v>1.0276305206195915</v>
          </cell>
          <cell r="L76">
            <v>1.0532249272155361</v>
          </cell>
          <cell r="M76">
            <v>1.0674319893439008</v>
          </cell>
          <cell r="N76">
            <v>1.0295979762496779</v>
          </cell>
          <cell r="O76">
            <v>1.0134801623760736</v>
          </cell>
          <cell r="P76">
            <v>1</v>
          </cell>
          <cell r="Q76">
            <v>1.0367505994020134</v>
          </cell>
          <cell r="R76">
            <v>0.99927184691570414</v>
          </cell>
          <cell r="S76">
            <v>1.0315139905811701</v>
          </cell>
          <cell r="T76">
            <v>1.0354116310239461</v>
          </cell>
          <cell r="U76">
            <v>1.0428778668288456</v>
          </cell>
          <cell r="V76">
            <v>1.0025531261913068</v>
          </cell>
          <cell r="W76">
            <v>1.0418893854925921</v>
          </cell>
          <cell r="X76">
            <v>1.0418893854925921</v>
          </cell>
          <cell r="Y76">
            <v>1.0193080742625824</v>
          </cell>
          <cell r="Z76">
            <v>1.0095766017035772</v>
          </cell>
        </row>
        <row r="77">
          <cell r="C77">
            <v>1.005766985909806</v>
          </cell>
          <cell r="D77">
            <v>1.0854749748632573</v>
          </cell>
          <cell r="E77">
            <v>1.0233048264477085</v>
          </cell>
          <cell r="F77">
            <v>0.94239439379985845</v>
          </cell>
          <cell r="G77">
            <v>1.0288830826133306</v>
          </cell>
          <cell r="H77">
            <v>0.98882920378249084</v>
          </cell>
          <cell r="I77">
            <v>0.99230853596511825</v>
          </cell>
          <cell r="J77">
            <v>1.0159944536828955</v>
          </cell>
          <cell r="K77">
            <v>0.99120320857525201</v>
          </cell>
          <cell r="L77">
            <v>1.0158903479998227</v>
          </cell>
          <cell r="M77">
            <v>1.0295938000514144</v>
          </cell>
          <cell r="N77">
            <v>0.99310092209595913</v>
          </cell>
          <cell r="O77">
            <v>0.97755445037662669</v>
          </cell>
          <cell r="P77">
            <v>0.96455213103015247</v>
          </cell>
          <cell r="Q77">
            <v>1</v>
          </cell>
          <cell r="R77">
            <v>0.96384978942097865</v>
          </cell>
          <cell r="S77">
            <v>0.99494901780248413</v>
          </cell>
          <cell r="T77">
            <v>0.998708495197553</v>
          </cell>
          <cell r="U77">
            <v>1.0059100688539426</v>
          </cell>
          <cell r="V77">
            <v>0.96701475433876638</v>
          </cell>
          <cell r="W77">
            <v>1.0049566270745758</v>
          </cell>
          <cell r="X77">
            <v>1.0049566270745758</v>
          </cell>
          <cell r="Y77">
            <v>0.98317577520621469</v>
          </cell>
          <cell r="Z77">
            <v>0.97378926261136478</v>
          </cell>
        </row>
        <row r="78">
          <cell r="C78">
            <v>1.0434893454860934</v>
          </cell>
          <cell r="D78">
            <v>1.1261868672662612</v>
          </cell>
          <cell r="E78">
            <v>1.0616849613698072</v>
          </cell>
          <cell r="F78">
            <v>0.97773989696671593</v>
          </cell>
          <cell r="G78">
            <v>1.0674724359606074</v>
          </cell>
          <cell r="H78">
            <v>1.0259162938413031</v>
          </cell>
          <cell r="I78">
            <v>1.0295261220747227</v>
          </cell>
          <cell r="J78">
            <v>1.0541004053061445</v>
          </cell>
          <cell r="K78">
            <v>1.0283793382065327</v>
          </cell>
          <cell r="L78">
            <v>1.0539923950288008</v>
          </cell>
          <cell r="M78">
            <v>1.0682098096114445</v>
          </cell>
          <cell r="N78">
            <v>1.0303482274894231</v>
          </cell>
          <cell r="O78">
            <v>1.0142186688279311</v>
          </cell>
          <cell r="P78">
            <v>1.0007286836775633</v>
          </cell>
          <cell r="Q78">
            <v>1.0375060626415016</v>
          </cell>
          <cell r="R78">
            <v>1</v>
          </cell>
          <cell r="S78">
            <v>1.0322656379892847</v>
          </cell>
          <cell r="T78">
            <v>1.0361661185790323</v>
          </cell>
          <cell r="U78">
            <v>1.0436377949080957</v>
          </cell>
          <cell r="V78">
            <v>1.0032836702902523</v>
          </cell>
          <cell r="W78">
            <v>1.042648593281627</v>
          </cell>
          <cell r="X78">
            <v>1.042648593281627</v>
          </cell>
          <cell r="Y78">
            <v>1.0200508274187059</v>
          </cell>
          <cell r="Z78">
            <v>1.0103122636944883</v>
          </cell>
        </row>
        <row r="79">
          <cell r="C79">
            <v>1.0108728868653141</v>
          </cell>
          <cell r="D79">
            <v>1.0909855233192907</v>
          </cell>
          <cell r="E79">
            <v>1.0284997604277784</v>
          </cell>
          <cell r="F79">
            <v>0.94717857592472265</v>
          </cell>
          <cell r="G79">
            <v>1.0341063353032858</v>
          </cell>
          <cell r="H79">
            <v>0.99384911798444708</v>
          </cell>
          <cell r="I79">
            <v>0.99734611342880886</v>
          </cell>
          <cell r="J79">
            <v>1.0211522756481473</v>
          </cell>
          <cell r="K79">
            <v>0.99623517470723733</v>
          </cell>
          <cell r="L79">
            <v>1.0210476414596508</v>
          </cell>
          <cell r="M79">
            <v>1.0348206607866695</v>
          </cell>
          <cell r="N79">
            <v>0.99814252220620614</v>
          </cell>
          <cell r="O79">
            <v>0.98251712689331927</v>
          </cell>
          <cell r="P79">
            <v>0.96944879965863129</v>
          </cell>
          <cell r="Q79">
            <v>1.0050766241356486</v>
          </cell>
          <cell r="R79">
            <v>0.96874289252509294</v>
          </cell>
          <cell r="S79">
            <v>1</v>
          </cell>
          <cell r="T79">
            <v>1.0037785628487501</v>
          </cell>
          <cell r="U79">
            <v>1.0110166961877782</v>
          </cell>
          <cell r="V79">
            <v>0.97192392478017076</v>
          </cell>
          <cell r="W79">
            <v>1.0100584141428626</v>
          </cell>
          <cell r="X79">
            <v>1.0100584141428626</v>
          </cell>
          <cell r="Y79">
            <v>0.98816698907621148</v>
          </cell>
          <cell r="Z79">
            <v>0.97873282468497302</v>
          </cell>
        </row>
        <row r="80">
          <cell r="C80">
            <v>1.0070676185755851</v>
          </cell>
          <cell r="D80">
            <v>1.0868786839031956</v>
          </cell>
          <cell r="E80">
            <v>1.0246281386094449</v>
          </cell>
          <cell r="F80">
            <v>0.94361307461737853</v>
          </cell>
          <cell r="G80">
            <v>1.0302136084361722</v>
          </cell>
          <cell r="H80">
            <v>0.99010793293281441</v>
          </cell>
          <cell r="I80">
            <v>0.99359176450064268</v>
          </cell>
          <cell r="J80">
            <v>1.0173083122537405</v>
          </cell>
          <cell r="K80">
            <v>0.99248500772909076</v>
          </cell>
          <cell r="L80">
            <v>1.0172040719438067</v>
          </cell>
          <cell r="M80">
            <v>1.0309252449562394</v>
          </cell>
          <cell r="N80">
            <v>0.99438517532537385</v>
          </cell>
          <cell r="O80">
            <v>0.97881859929834492</v>
          </cell>
          <cell r="P80">
            <v>0.96579946567827668</v>
          </cell>
          <cell r="Q80">
            <v>1.0012931749440976</v>
          </cell>
          <cell r="R80">
            <v>0.96509621581853167</v>
          </cell>
          <cell r="S80">
            <v>0.9962356609429609</v>
          </cell>
          <cell r="T80">
            <v>1</v>
          </cell>
          <cell r="U80">
            <v>1.0072108865510001</v>
          </cell>
          <cell r="V80">
            <v>0.96826527358965009</v>
          </cell>
          <cell r="W80">
            <v>1.0062562118046137</v>
          </cell>
          <cell r="X80">
            <v>1.0062562118046137</v>
          </cell>
          <cell r="Y80">
            <v>0.98444719348435528</v>
          </cell>
          <cell r="Z80">
            <v>0.97504854248660522</v>
          </cell>
        </row>
        <row r="81">
          <cell r="C81">
            <v>0.9998577577175467</v>
          </cell>
          <cell r="D81">
            <v>1.0790974347239262</v>
          </cell>
          <cell r="E81">
            <v>1.0172925573889366</v>
          </cell>
          <cell r="F81">
            <v>0.93685750145989788</v>
          </cell>
          <cell r="G81">
            <v>1.0228380393741974</v>
          </cell>
          <cell r="H81">
            <v>0.98301949090646612</v>
          </cell>
          <cell r="I81">
            <v>0.986478380811596</v>
          </cell>
          <cell r="J81">
            <v>1.0100251355873617</v>
          </cell>
          <cell r="K81">
            <v>0.98537954760165947</v>
          </cell>
          <cell r="L81">
            <v>1.0099216415611099</v>
          </cell>
          <cell r="M81">
            <v>1.0235445811020218</v>
          </cell>
          <cell r="N81">
            <v>0.98726611140041853</v>
          </cell>
          <cell r="O81">
            <v>0.97181098056844972</v>
          </cell>
          <cell r="P81">
            <v>0.95888505433601023</v>
          </cell>
          <cell r="Q81">
            <v>0.99412465484049084</v>
          </cell>
          <cell r="R81">
            <v>0.95818683922621017</v>
          </cell>
          <cell r="S81">
            <v>0.98910334890677998</v>
          </cell>
          <cell r="T81">
            <v>0.99284073807453344</v>
          </cell>
          <cell r="U81">
            <v>1</v>
          </cell>
          <cell r="V81">
            <v>0.96133320888268814</v>
          </cell>
          <cell r="W81">
            <v>0.99905216002017649</v>
          </cell>
          <cell r="X81">
            <v>0.99905216002017649</v>
          </cell>
          <cell r="Y81">
            <v>0.9773992781744103</v>
          </cell>
          <cell r="Z81">
            <v>0.96806791458089914</v>
          </cell>
        </row>
        <row r="82">
          <cell r="C82">
            <v>1.040074085113146</v>
          </cell>
          <cell r="D82">
            <v>1.1225009442647984</v>
          </cell>
          <cell r="E82">
            <v>1.0582101481454982</v>
          </cell>
          <cell r="F82">
            <v>0.97453982948197826</v>
          </cell>
          <cell r="G82">
            <v>1.0639786807770777</v>
          </cell>
          <cell r="H82">
            <v>1.0225585487148445</v>
          </cell>
          <cell r="I82">
            <v>1.0261565622580884</v>
          </cell>
          <cell r="J82">
            <v>1.0506504157505032</v>
          </cell>
          <cell r="K82">
            <v>1.0250135317252997</v>
          </cell>
          <cell r="L82">
            <v>1.0505427589824903</v>
          </cell>
          <cell r="M82">
            <v>1.064713641060667</v>
          </cell>
          <cell r="N82">
            <v>1.0269759769849947</v>
          </cell>
          <cell r="O82">
            <v>1.0108992091284763</v>
          </cell>
          <cell r="P82">
            <v>0.99745337566198988</v>
          </cell>
          <cell r="Q82">
            <v>1.0341103850931299</v>
          </cell>
          <cell r="R82">
            <v>0.99672707691006035</v>
          </cell>
          <cell r="S82">
            <v>1.0288871119477581</v>
          </cell>
          <cell r="T82">
            <v>1.0327748265645218</v>
          </cell>
          <cell r="U82">
            <v>1.0402220486716072</v>
          </cell>
          <cell r="V82">
            <v>1</v>
          </cell>
          <cell r="W82">
            <v>1.0392360846259825</v>
          </cell>
          <cell r="X82">
            <v>1.0392360846259825</v>
          </cell>
          <cell r="Y82">
            <v>1.0167122795127352</v>
          </cell>
          <cell r="Z82">
            <v>1.0070055893585934</v>
          </cell>
        </row>
        <row r="83">
          <cell r="C83">
            <v>1.0008063619995116</v>
          </cell>
          <cell r="D83">
            <v>1.0801212167962613</v>
          </cell>
          <cell r="E83">
            <v>1.0182577027493656</v>
          </cell>
          <cell r="F83">
            <v>0.93774633492707471</v>
          </cell>
          <cell r="G83">
            <v>1.0238084459509507</v>
          </cell>
          <cell r="H83">
            <v>0.98395212006409494</v>
          </cell>
          <cell r="I83">
            <v>0.9874142915537798</v>
          </cell>
          <cell r="J83">
            <v>1.0109833860596062</v>
          </cell>
          <cell r="K83">
            <v>0.98631441583766655</v>
          </cell>
          <cell r="L83">
            <v>1.0108797938445113</v>
          </cell>
          <cell r="M83">
            <v>1.0245156580026318</v>
          </cell>
          <cell r="N83">
            <v>0.98820276949351671</v>
          </cell>
          <cell r="O83">
            <v>0.97273297577257956</v>
          </cell>
          <cell r="P83">
            <v>0.95979478620680314</v>
          </cell>
          <cell r="Q83">
            <v>0.99506781990283055</v>
          </cell>
          <cell r="R83">
            <v>0.95909590867293548</v>
          </cell>
          <cell r="S83">
            <v>0.99004175005918038</v>
          </cell>
          <cell r="T83">
            <v>0.9937826850346656</v>
          </cell>
          <cell r="U83">
            <v>1.0009487392327987</v>
          </cell>
          <cell r="V83">
            <v>0.9622452634137475</v>
          </cell>
          <cell r="W83">
            <v>1</v>
          </cell>
          <cell r="X83">
            <v>1</v>
          </cell>
          <cell r="Y83">
            <v>0.97832657521572342</v>
          </cell>
          <cell r="Z83">
            <v>0.96898635859147575</v>
          </cell>
        </row>
        <row r="84">
          <cell r="C84">
            <v>1.0008063619995116</v>
          </cell>
          <cell r="D84">
            <v>1.0801212167962613</v>
          </cell>
          <cell r="E84">
            <v>1.0182577027493656</v>
          </cell>
          <cell r="F84">
            <v>0.93774633492707471</v>
          </cell>
          <cell r="G84">
            <v>1.0238084459509507</v>
          </cell>
          <cell r="H84">
            <v>0.98395212006409494</v>
          </cell>
          <cell r="I84">
            <v>0.9874142915537798</v>
          </cell>
          <cell r="J84">
            <v>1.0109833860596062</v>
          </cell>
          <cell r="K84">
            <v>0.98631441583766655</v>
          </cell>
          <cell r="L84">
            <v>1.0108797938445113</v>
          </cell>
          <cell r="M84">
            <v>1.0245156580026318</v>
          </cell>
          <cell r="N84">
            <v>0.98820276949351671</v>
          </cell>
          <cell r="O84">
            <v>0.97273297577257956</v>
          </cell>
          <cell r="P84">
            <v>0.95979478620680314</v>
          </cell>
          <cell r="Q84">
            <v>0.99506781990283055</v>
          </cell>
          <cell r="R84">
            <v>0.95909590867293548</v>
          </cell>
          <cell r="S84">
            <v>0.99004175005918038</v>
          </cell>
          <cell r="T84">
            <v>0.9937826850346656</v>
          </cell>
          <cell r="U84">
            <v>1.0009487392327987</v>
          </cell>
          <cell r="V84">
            <v>0.9622452634137475</v>
          </cell>
          <cell r="W84">
            <v>1</v>
          </cell>
          <cell r="X84">
            <v>1</v>
          </cell>
          <cell r="Y84">
            <v>0.97832657521572342</v>
          </cell>
          <cell r="Z84">
            <v>0.96898635859147575</v>
          </cell>
        </row>
        <row r="85">
          <cell r="C85">
            <v>1.0229777942798204</v>
          </cell>
          <cell r="D85">
            <v>1.1040497561441505</v>
          </cell>
          <cell r="E85">
            <v>1.0408157445021231</v>
          </cell>
          <cell r="F85">
            <v>0.95852076257899799</v>
          </cell>
          <cell r="G85">
            <v>1.0464894564733647</v>
          </cell>
          <cell r="H85">
            <v>1.0057501707414327</v>
          </cell>
          <cell r="I85">
            <v>1.0092890416843194</v>
          </cell>
          <cell r="J85">
            <v>1.0333802757393991</v>
          </cell>
          <cell r="K85">
            <v>1.0081647997962049</v>
          </cell>
          <cell r="L85">
            <v>1.0332743885870725</v>
          </cell>
          <cell r="M85">
            <v>1.0472123357956657</v>
          </cell>
          <cell r="N85">
            <v>1.010094987224093</v>
          </cell>
          <cell r="O85">
            <v>0.99428248236851746</v>
          </cell>
          <cell r="P85">
            <v>0.98105766573412967</v>
          </cell>
          <cell r="Q85">
            <v>1.0171121229977991</v>
          </cell>
          <cell r="R85">
            <v>0.98034330556895322</v>
          </cell>
          <cell r="S85">
            <v>1.0119747077716597</v>
          </cell>
          <cell r="T85">
            <v>1.0157985178063205</v>
          </cell>
          <cell r="U85">
            <v>1.0231233256768959</v>
          </cell>
          <cell r="V85">
            <v>0.98356242975569785</v>
          </cell>
          <cell r="W85">
            <v>1.0221535684845293</v>
          </cell>
          <cell r="X85">
            <v>1.0221535684845293</v>
          </cell>
          <cell r="Y85">
            <v>1</v>
          </cell>
          <cell r="Z85">
            <v>0.99045286424710666</v>
          </cell>
        </row>
        <row r="86">
          <cell r="C86">
            <v>1.0328384431069695</v>
          </cell>
          <cell r="D86">
            <v>1.1146918707569133</v>
          </cell>
          <cell r="E86">
            <v>1.0508483362237535</v>
          </cell>
          <cell r="F86">
            <v>0.96776009962636456</v>
          </cell>
          <cell r="G86">
            <v>1.0565767380246351</v>
          </cell>
          <cell r="H86">
            <v>1.0154447597119669</v>
          </cell>
          <cell r="I86">
            <v>1.0190177424056732</v>
          </cell>
          <cell r="J86">
            <v>1.0433411957720207</v>
          </cell>
          <cell r="K86">
            <v>1.0178826637677119</v>
          </cell>
          <cell r="L86">
            <v>1.0432342879562642</v>
          </cell>
          <cell r="M86">
            <v>1.0573065852979333</v>
          </cell>
          <cell r="N86">
            <v>1.0198314565851827</v>
          </cell>
          <cell r="O86">
            <v>1.0038665324314267</v>
          </cell>
          <cell r="P86">
            <v>0.99051423964519636</v>
          </cell>
          <cell r="Q86">
            <v>1.0269162316683869</v>
          </cell>
          <cell r="R86">
            <v>0.9897929936465597</v>
          </cell>
          <cell r="S86">
            <v>1.02172929606389</v>
          </cell>
          <cell r="T86">
            <v>1.0255899644234765</v>
          </cell>
          <cell r="U86">
            <v>1.0329853773047784</v>
          </cell>
          <cell r="V86">
            <v>0.99304314749329692</v>
          </cell>
          <cell r="W86">
            <v>1.0320062724655958</v>
          </cell>
          <cell r="X86">
            <v>1.0320062724655958</v>
          </cell>
          <cell r="Y86">
            <v>1.0096391621424112</v>
          </cell>
          <cell r="Z86">
            <v>1</v>
          </cell>
        </row>
        <row r="91">
          <cell r="C91">
            <v>1</v>
          </cell>
          <cell r="D91">
            <v>0.98702230151224779</v>
          </cell>
          <cell r="E91">
            <v>0.98670750796334195</v>
          </cell>
          <cell r="F91">
            <v>0.96024630088811846</v>
          </cell>
          <cell r="G91">
            <v>0.86771314963836499</v>
          </cell>
          <cell r="H91">
            <v>0.99266448481581149</v>
          </cell>
          <cell r="I91">
            <v>0.95343343896851485</v>
          </cell>
          <cell r="J91">
            <v>0.96307685166683177</v>
          </cell>
          <cell r="K91">
            <v>0.93153298053893485</v>
          </cell>
          <cell r="L91">
            <v>0.95956227643948633</v>
          </cell>
          <cell r="M91">
            <v>0.98081870742267951</v>
          </cell>
          <cell r="N91">
            <v>0.99338673787453036</v>
          </cell>
          <cell r="O91">
            <v>0.89327783680911899</v>
          </cell>
          <cell r="P91">
            <v>0.92228788277871632</v>
          </cell>
          <cell r="Q91">
            <v>0.97910886060263069</v>
          </cell>
          <cell r="R91">
            <v>0.92646763201850457</v>
          </cell>
          <cell r="S91">
            <v>0.96297994540299081</v>
          </cell>
          <cell r="T91">
            <v>0.97951888636437956</v>
          </cell>
          <cell r="U91">
            <v>0.92849441751651718</v>
          </cell>
          <cell r="V91">
            <v>0.93143087433083926</v>
          </cell>
          <cell r="W91">
            <v>0.94972176451609258</v>
          </cell>
          <cell r="X91">
            <v>0.89430286325363817</v>
          </cell>
          <cell r="Y91">
            <v>0.90765562739272698</v>
          </cell>
          <cell r="Z91">
            <v>0.97034604332509344</v>
          </cell>
        </row>
        <row r="92">
          <cell r="C92">
            <v>1.0131483335967877</v>
          </cell>
          <cell r="D92">
            <v>1</v>
          </cell>
          <cell r="E92">
            <v>0.999681067440499</v>
          </cell>
          <cell r="F92">
            <v>0.9728719395872768</v>
          </cell>
          <cell r="G92">
            <v>0.87912213159612962</v>
          </cell>
          <cell r="H92">
            <v>1.0057163686118531</v>
          </cell>
          <cell r="I92">
            <v>0.96596949988640546</v>
          </cell>
          <cell r="J92">
            <v>0.97573970739189131</v>
          </cell>
          <cell r="K92">
            <v>0.94378108692347062</v>
          </cell>
          <cell r="L92">
            <v>0.97217892135700568</v>
          </cell>
          <cell r="M92">
            <v>0.99371483898584312</v>
          </cell>
          <cell r="N92">
            <v>1.0064481180947293</v>
          </cell>
          <cell r="O92">
            <v>0.90502295180210213</v>
          </cell>
          <cell r="P92">
            <v>0.93441443153376591</v>
          </cell>
          <cell r="Q92">
            <v>0.99198251052940478</v>
          </cell>
          <cell r="R92">
            <v>0.93864913751090984</v>
          </cell>
          <cell r="S92">
            <v>0.97564152697216577</v>
          </cell>
          <cell r="T92">
            <v>0.99239792744665234</v>
          </cell>
          <cell r="U92">
            <v>0.94070257186077944</v>
          </cell>
          <cell r="V92">
            <v>0.94367763818888872</v>
          </cell>
          <cell r="W92">
            <v>0.96220902310008005</v>
          </cell>
          <cell r="X92">
            <v>0.90606145563625939</v>
          </cell>
          <cell r="Y92">
            <v>0.91958978637268818</v>
          </cell>
          <cell r="Z92">
            <v>0.98310447680705482</v>
          </cell>
        </row>
        <row r="93">
          <cell r="C93">
            <v>1.0134715626762536</v>
          </cell>
          <cell r="D93">
            <v>1.00031903430993</v>
          </cell>
          <cell r="E93">
            <v>1</v>
          </cell>
          <cell r="F93">
            <v>0.97318231911517339</v>
          </cell>
          <cell r="G93">
            <v>0.87940260171872764</v>
          </cell>
          <cell r="H93">
            <v>1.0060372266394986</v>
          </cell>
          <cell r="I93">
            <v>0.96627767729921521</v>
          </cell>
          <cell r="J93">
            <v>0.97605100183611049</v>
          </cell>
          <cell r="K93">
            <v>0.94408218547126233</v>
          </cell>
          <cell r="L93">
            <v>0.97248907978830934</v>
          </cell>
          <cell r="M93">
            <v>0.9940318681137662</v>
          </cell>
          <cell r="N93">
            <v>1.006769209575566</v>
          </cell>
          <cell r="O93">
            <v>0.90531168517500116</v>
          </cell>
          <cell r="P93">
            <v>0.93471254179711893</v>
          </cell>
          <cell r="Q93">
            <v>0.99229898698511421</v>
          </cell>
          <cell r="R93">
            <v>0.93894859879076209</v>
          </cell>
          <cell r="S93">
            <v>0.97595279009346236</v>
          </cell>
          <cell r="T93">
            <v>0.99271453643461138</v>
          </cell>
          <cell r="U93">
            <v>0.94100268825664246</v>
          </cell>
          <cell r="V93">
            <v>0.94397870373298476</v>
          </cell>
          <cell r="W93">
            <v>0.96251600079177324</v>
          </cell>
          <cell r="X93">
            <v>0.90635052032751251</v>
          </cell>
          <cell r="Y93">
            <v>0.91988316706560236</v>
          </cell>
          <cell r="Z93">
            <v>0.98341812086540203</v>
          </cell>
        </row>
        <row r="94">
          <cell r="C94">
            <v>1.0413994816487331</v>
          </cell>
          <cell r="D94">
            <v>1.0278845131705945</v>
          </cell>
          <cell r="E94">
            <v>1.0275566873319375</v>
          </cell>
          <cell r="F94">
            <v>1</v>
          </cell>
          <cell r="G94">
            <v>0.9036360242531829</v>
          </cell>
          <cell r="H94">
            <v>1.0337602799382928</v>
          </cell>
          <cell r="I94">
            <v>0.99290508912838049</v>
          </cell>
          <cell r="J94">
            <v>1.0029477341137325</v>
          </cell>
          <cell r="K94">
            <v>0.97009796307194618</v>
          </cell>
          <cell r="L94">
            <v>0.99928765729375946</v>
          </cell>
          <cell r="M94">
            <v>1.021424093501359</v>
          </cell>
          <cell r="N94">
            <v>1.034512433899262</v>
          </cell>
          <cell r="O94">
            <v>0.93025907622131809</v>
          </cell>
          <cell r="P94">
            <v>0.96047012305666268</v>
          </cell>
          <cell r="Q94">
            <v>1.0196434599092612</v>
          </cell>
          <cell r="R94">
            <v>0.96482291174839996</v>
          </cell>
          <cell r="S94">
            <v>1.0028468159807999</v>
          </cell>
          <cell r="T94">
            <v>1.0200704605250093</v>
          </cell>
          <cell r="U94">
            <v>0.96693360511544346</v>
          </cell>
          <cell r="V94">
            <v>0.96999162971976227</v>
          </cell>
          <cell r="W94">
            <v>0.98903975327757898</v>
          </cell>
          <cell r="X94">
            <v>0.93132653822931666</v>
          </cell>
          <cell r="Y94">
            <v>0.94523209988234158</v>
          </cell>
          <cell r="Z94">
            <v>1.0105178665386514</v>
          </cell>
        </row>
        <row r="95">
          <cell r="C95">
            <v>1.1524545875751311</v>
          </cell>
          <cell r="D95">
            <v>1.1374983794167544</v>
          </cell>
          <cell r="E95">
            <v>1.1371355941471786</v>
          </cell>
          <cell r="F95">
            <v>1.1066402546605618</v>
          </cell>
          <cell r="G95">
            <v>1</v>
          </cell>
          <cell r="H95">
            <v>1.144000739448886</v>
          </cell>
          <cell r="I95">
            <v>1.0987887406867989</v>
          </cell>
          <cell r="J95">
            <v>1.1099023358908544</v>
          </cell>
          <cell r="K95">
            <v>1.0735494568996309</v>
          </cell>
          <cell r="L95">
            <v>1.1058519475467221</v>
          </cell>
          <cell r="M95">
            <v>1.1303490189487775</v>
          </cell>
          <cell r="N95">
            <v>1.1448331032997967</v>
          </cell>
          <cell r="O95">
            <v>1.0294621410098586</v>
          </cell>
          <cell r="P95">
            <v>1.0628949015732865</v>
          </cell>
          <cell r="Q95">
            <v>1.1283784981369613</v>
          </cell>
          <cell r="R95">
            <v>1.067711872759594</v>
          </cell>
          <cell r="S95">
            <v>1.1097906558225261</v>
          </cell>
          <cell r="T95">
            <v>1.1288510342071127</v>
          </cell>
          <cell r="U95">
            <v>1.0700476510048096</v>
          </cell>
          <cell r="V95">
            <v>1.0734317841316912</v>
          </cell>
          <cell r="W95">
            <v>1.0945112044365193</v>
          </cell>
          <cell r="X95">
            <v>1.0306434374382305</v>
          </cell>
          <cell r="Y95">
            <v>1.0460318917271321</v>
          </cell>
          <cell r="Z95">
            <v>1.1182797491653809</v>
          </cell>
        </row>
        <row r="96">
          <cell r="C96">
            <v>1.007389722606576</v>
          </cell>
          <cell r="D96">
            <v>0.99431612252692747</v>
          </cell>
          <cell r="E96">
            <v>0.99399900274101682</v>
          </cell>
          <cell r="F96">
            <v>0.96734225468567236</v>
          </cell>
          <cell r="G96">
            <v>0.87412530911627084</v>
          </cell>
          <cell r="H96">
            <v>1</v>
          </cell>
          <cell r="I96">
            <v>0.96047904760632596</v>
          </cell>
          <cell r="J96">
            <v>0.97019372244946422</v>
          </cell>
          <cell r="K96">
            <v>0.93841675086399445</v>
          </cell>
          <cell r="L96">
            <v>0.96665317548610874</v>
          </cell>
          <cell r="M96">
            <v>0.98806668559787358</v>
          </cell>
          <cell r="N96">
            <v>1.0007275903084745</v>
          </cell>
          <cell r="O96">
            <v>0.89987891223374061</v>
          </cell>
          <cell r="P96">
            <v>0.92910333439585724</v>
          </cell>
          <cell r="Q96">
            <v>0.98634420348412477</v>
          </cell>
          <cell r="R96">
            <v>0.93331397082309264</v>
          </cell>
          <cell r="S96">
            <v>0.97009610007521463</v>
          </cell>
          <cell r="T96">
            <v>0.98675725922251456</v>
          </cell>
          <cell r="U96">
            <v>0.93535573370371861</v>
          </cell>
          <cell r="V96">
            <v>0.93831389011934474</v>
          </cell>
          <cell r="W96">
            <v>0.95673994490929437</v>
          </cell>
          <cell r="X96">
            <v>0.90091151333934916</v>
          </cell>
          <cell r="Y96">
            <v>0.91436295070145701</v>
          </cell>
          <cell r="Z96">
            <v>0.97751663141765444</v>
          </cell>
        </row>
        <row r="97">
          <cell r="C97">
            <v>1.0488409144553015</v>
          </cell>
          <cell r="D97">
            <v>1.0352293733058822</v>
          </cell>
          <cell r="E97">
            <v>1.0348992049521832</v>
          </cell>
          <cell r="F97">
            <v>1.0071456083258148</v>
          </cell>
          <cell r="G97">
            <v>0.91009305335159263</v>
          </cell>
          <cell r="H97">
            <v>1.0411471260015164</v>
          </cell>
          <cell r="I97">
            <v>1</v>
          </cell>
          <cell r="J97">
            <v>1.0101144057929725</v>
          </cell>
          <cell r="K97">
            <v>0.97702990315372895</v>
          </cell>
          <cell r="L97">
            <v>1.0064281754976017</v>
          </cell>
          <cell r="M97">
            <v>1.02872279000807</v>
          </cell>
          <cell r="N97">
            <v>1.0419046545600912</v>
          </cell>
          <cell r="O97">
            <v>0.93690634322152988</v>
          </cell>
          <cell r="P97">
            <v>0.96733326636467265</v>
          </cell>
          <cell r="Q97">
            <v>1.0269294327057514</v>
          </cell>
          <cell r="R97">
            <v>0.9717171583795261</v>
          </cell>
          <cell r="S97">
            <v>1.0100127665385892</v>
          </cell>
          <cell r="T97">
            <v>1.0273594845006544</v>
          </cell>
          <cell r="U97">
            <v>0.97384293393466637</v>
          </cell>
          <cell r="V97">
            <v>0.97692280998505843</v>
          </cell>
          <cell r="W97">
            <v>0.99610704397316097</v>
          </cell>
          <cell r="X97">
            <v>0.93798143289494029</v>
          </cell>
          <cell r="Y97">
            <v>0.95198635824508815</v>
          </cell>
          <cell r="Z97">
            <v>1.0177386314191745</v>
          </cell>
        </row>
        <row r="98">
          <cell r="C98">
            <v>1.0383387351375584</v>
          </cell>
          <cell r="D98">
            <v>1.0248634881047891</v>
          </cell>
          <cell r="E98">
            <v>1.0245366257693886</v>
          </cell>
          <cell r="F98">
            <v>0.99706092948468816</v>
          </cell>
          <cell r="G98">
            <v>0.90098017425772681</v>
          </cell>
          <cell r="H98">
            <v>1.0307219855796257</v>
          </cell>
          <cell r="I98">
            <v>0.98998687105642014</v>
          </cell>
          <cell r="J98">
            <v>1</v>
          </cell>
          <cell r="K98">
            <v>0.96724677675171733</v>
          </cell>
          <cell r="L98">
            <v>0.9963506804038923</v>
          </cell>
          <cell r="M98">
            <v>1.0184220560645201</v>
          </cell>
          <cell r="N98">
            <v>1.0314719289070651</v>
          </cell>
          <cell r="O98">
            <v>0.92752497919879484</v>
          </cell>
          <cell r="P98">
            <v>0.95764723363714899</v>
          </cell>
          <cell r="Q98">
            <v>1.0166466558801115</v>
          </cell>
          <cell r="R98">
            <v>0.96198722917598289</v>
          </cell>
          <cell r="S98">
            <v>0.99989937847257648</v>
          </cell>
          <cell r="T98">
            <v>1.0170724015109396</v>
          </cell>
          <cell r="U98">
            <v>0.96409171906638447</v>
          </cell>
          <cell r="V98">
            <v>0.96714075592075366</v>
          </cell>
          <cell r="W98">
            <v>0.98613289570024953</v>
          </cell>
          <cell r="X98">
            <v>0.92858930386067939</v>
          </cell>
          <cell r="Y98">
            <v>0.94245399608745106</v>
          </cell>
          <cell r="Z98">
            <v>1.0075478832719118</v>
          </cell>
        </row>
        <row r="99">
          <cell r="C99">
            <v>1.0734992972781854</v>
          </cell>
          <cell r="D99">
            <v>1.0595677470712952</v>
          </cell>
          <cell r="E99">
            <v>1.0592298164177569</v>
          </cell>
          <cell r="F99">
            <v>1.0308237292173721</v>
          </cell>
          <cell r="G99">
            <v>0.9314894563758257</v>
          </cell>
          <cell r="H99">
            <v>1.0656246268827856</v>
          </cell>
          <cell r="I99">
            <v>1.0235101267342244</v>
          </cell>
          <cell r="J99">
            <v>1.033862323489231</v>
          </cell>
          <cell r="K99">
            <v>1</v>
          </cell>
          <cell r="L99">
            <v>1.0300894294524443</v>
          </cell>
          <cell r="M99">
            <v>1.0529081931755446</v>
          </cell>
          <cell r="N99">
            <v>1.0663999650337772</v>
          </cell>
          <cell r="O99">
            <v>0.95893313008876668</v>
          </cell>
          <cell r="P99">
            <v>0.99007539405113731</v>
          </cell>
          <cell r="Q99">
            <v>1.0510726738157687</v>
          </cell>
          <cell r="R99">
            <v>0.99456235192284903</v>
          </cell>
          <cell r="S99">
            <v>1.0337582946830959</v>
          </cell>
          <cell r="T99">
            <v>1.0515128361828721</v>
          </cell>
          <cell r="U99">
            <v>0.99673810473069924</v>
          </cell>
          <cell r="V99">
            <v>0.99989038905736172</v>
          </cell>
          <cell r="W99">
            <v>1.0195256468178235</v>
          </cell>
          <cell r="X99">
            <v>0.9600334952566496</v>
          </cell>
          <cell r="Y99">
            <v>0.97436767817668291</v>
          </cell>
          <cell r="Z99">
            <v>1.0416657956261555</v>
          </cell>
        </row>
        <row r="100">
          <cell r="C100">
            <v>1.0421418437900252</v>
          </cell>
          <cell r="D100">
            <v>1.028617241159848</v>
          </cell>
          <cell r="E100">
            <v>1.0282891816303781</v>
          </cell>
          <cell r="F100">
            <v>1.0007128505000948</v>
          </cell>
          <cell r="G100">
            <v>0.90428018164497559</v>
          </cell>
          <cell r="H100">
            <v>1.0344971964708252</v>
          </cell>
          <cell r="I100">
            <v>0.99361288201771247</v>
          </cell>
          <cell r="J100">
            <v>1.0036626859075646</v>
          </cell>
          <cell r="K100">
            <v>0.97078949789006308</v>
          </cell>
          <cell r="L100">
            <v>1</v>
          </cell>
          <cell r="M100">
            <v>1.0221522161772205</v>
          </cell>
          <cell r="N100">
            <v>1.0352498866051214</v>
          </cell>
          <cell r="O100">
            <v>0.93092221186902036</v>
          </cell>
          <cell r="P100">
            <v>0.96115479466420994</v>
          </cell>
          <cell r="Q100">
            <v>1.0203703132595761</v>
          </cell>
          <cell r="R100">
            <v>0.96551068624354286</v>
          </cell>
          <cell r="S100">
            <v>1.0035616958350906</v>
          </cell>
          <cell r="T100">
            <v>1.0207976182629266</v>
          </cell>
          <cell r="U100">
            <v>0.96762288421940856</v>
          </cell>
          <cell r="V100">
            <v>0.97068308873809594</v>
          </cell>
          <cell r="W100">
            <v>0.98974479076031674</v>
          </cell>
          <cell r="X100">
            <v>0.93199043481784516</v>
          </cell>
          <cell r="Y100">
            <v>0.94590590905744854</v>
          </cell>
          <cell r="Z100">
            <v>1.0112382147051684</v>
          </cell>
        </row>
        <row r="101">
          <cell r="C101">
            <v>1.0195564097953673</v>
          </cell>
          <cell r="D101">
            <v>1.0063249141177879</v>
          </cell>
          <cell r="E101">
            <v>1.0060039643372387</v>
          </cell>
          <cell r="F101">
            <v>0.97902527105277215</v>
          </cell>
          <cell r="G101">
            <v>0.88468250357752176</v>
          </cell>
          <cell r="H101">
            <v>1.0120774382701767</v>
          </cell>
          <cell r="I101">
            <v>0.97207917401358956</v>
          </cell>
          <cell r="J101">
            <v>0.98191117724246058</v>
          </cell>
          <cell r="K101">
            <v>0.94975042124425413</v>
          </cell>
          <cell r="L101">
            <v>0.97832786954171247</v>
          </cell>
          <cell r="M101">
            <v>1</v>
          </cell>
          <cell r="N101">
            <v>1.0128138160056879</v>
          </cell>
          <cell r="O101">
            <v>0.9107471442468773</v>
          </cell>
          <cell r="P101">
            <v>0.94032452256363863</v>
          </cell>
          <cell r="Q101">
            <v>0.99825671471485089</v>
          </cell>
          <cell r="R101">
            <v>0.94458601269240206</v>
          </cell>
          <cell r="S101">
            <v>0.98181237584001213</v>
          </cell>
          <cell r="T101">
            <v>0.99867475910842318</v>
          </cell>
          <cell r="U101">
            <v>0.94665243483818118</v>
          </cell>
          <cell r="V101">
            <v>0.94964631820531042</v>
          </cell>
          <cell r="W101">
            <v>0.96829491253454869</v>
          </cell>
          <cell r="X101">
            <v>0.91179221652859666</v>
          </cell>
          <cell r="Y101">
            <v>0.92540611279509044</v>
          </cell>
          <cell r="Z101">
            <v>0.98932252819167221</v>
          </cell>
        </row>
        <row r="102">
          <cell r="C102">
            <v>1.006657288519494</v>
          </cell>
          <cell r="D102">
            <v>0.99359319374858979</v>
          </cell>
          <cell r="E102">
            <v>0.9932763045282047</v>
          </cell>
          <cell r="F102">
            <v>0.96663893756290742</v>
          </cell>
          <cell r="G102">
            <v>0.8734897664276664</v>
          </cell>
          <cell r="H102">
            <v>0.99927293869428513</v>
          </cell>
          <cell r="I102">
            <v>0.9597807204558616</v>
          </cell>
          <cell r="J102">
            <v>0.96948833213482377</v>
          </cell>
          <cell r="K102">
            <v>0.93773446435580665</v>
          </cell>
          <cell r="L102">
            <v>0.96595035936616636</v>
          </cell>
          <cell r="M102">
            <v>0.98734830054330947</v>
          </cell>
          <cell r="N102">
            <v>1</v>
          </cell>
          <cell r="O102">
            <v>0.89922464509682665</v>
          </cell>
          <cell r="P102">
            <v>0.92842781931240748</v>
          </cell>
          <cell r="Q102">
            <v>0.98562707077965539</v>
          </cell>
          <cell r="R102">
            <v>0.93263539434882414</v>
          </cell>
          <cell r="S102">
            <v>0.96939078073802509</v>
          </cell>
          <cell r="T102">
            <v>0.98603982620120068</v>
          </cell>
          <cell r="U102">
            <v>0.93467567274266417</v>
          </cell>
          <cell r="V102">
            <v>0.93763167839722417</v>
          </cell>
          <cell r="W102">
            <v>0.95604433631571906</v>
          </cell>
          <cell r="X102">
            <v>0.90025649543812714</v>
          </cell>
          <cell r="Y102">
            <v>0.91369815278062272</v>
          </cell>
          <cell r="Z102">
            <v>0.976805916899258</v>
          </cell>
        </row>
        <row r="103">
          <cell r="C103">
            <v>1.1194725300384747</v>
          </cell>
          <cell r="D103">
            <v>1.1049443530783141</v>
          </cell>
          <cell r="E103">
            <v>1.1045919503476807</v>
          </cell>
          <cell r="F103">
            <v>1.0749693559153082</v>
          </cell>
          <cell r="G103">
            <v>0.97138103497331396</v>
          </cell>
          <cell r="H103">
            <v>1.1112606222960955</v>
          </cell>
          <cell r="I103">
            <v>1.067342544145367</v>
          </cell>
          <cell r="J103">
            <v>1.0781380797569569</v>
          </cell>
          <cell r="K103">
            <v>1.0428255825382025</v>
          </cell>
          <cell r="L103">
            <v>1.0742036093351899</v>
          </cell>
          <cell r="M103">
            <v>1.0979995999075334</v>
          </cell>
          <cell r="N103">
            <v>1.1120691647550673</v>
          </cell>
          <cell r="O103">
            <v>1</v>
          </cell>
          <cell r="P103">
            <v>1.0324759495581175</v>
          </cell>
          <cell r="Q103">
            <v>1.096085473361915</v>
          </cell>
          <cell r="R103">
            <v>1.0371550640145097</v>
          </cell>
          <cell r="S103">
            <v>1.0780295958565982</v>
          </cell>
          <cell r="T103">
            <v>1.0965444859388012</v>
          </cell>
          <cell r="U103">
            <v>1.0394239947038153</v>
          </cell>
          <cell r="V103">
            <v>1.0427112774430931</v>
          </cell>
          <cell r="W103">
            <v>1.0631874265554344</v>
          </cell>
          <cell r="X103">
            <v>1.0011474889472023</v>
          </cell>
          <cell r="Y103">
            <v>1.0160955416009951</v>
          </cell>
          <cell r="Z103">
            <v>1.0862757401339656</v>
          </cell>
        </row>
        <row r="104">
          <cell r="C104">
            <v>1.0842601520331685</v>
          </cell>
          <cell r="D104">
            <v>1.0701889506977977</v>
          </cell>
          <cell r="E104">
            <v>1.069847632596602</v>
          </cell>
          <cell r="F104">
            <v>1.0411568001902389</v>
          </cell>
          <cell r="G104">
            <v>0.94082679154807314</v>
          </cell>
          <cell r="H104">
            <v>1.0763065452243186</v>
          </cell>
          <cell r="I104">
            <v>1.0337698854895085</v>
          </cell>
          <cell r="J104">
            <v>1.0442258536079043</v>
          </cell>
          <cell r="K104">
            <v>1.010024091103056</v>
          </cell>
          <cell r="L104">
            <v>1.0404151397375707</v>
          </cell>
          <cell r="M104">
            <v>1.0634626408270904</v>
          </cell>
          <cell r="N104">
            <v>1.0770896554355716</v>
          </cell>
          <cell r="O104">
            <v>0.96854556314651519</v>
          </cell>
          <cell r="P104">
            <v>1</v>
          </cell>
          <cell r="Q104">
            <v>1.0616087220540307</v>
          </cell>
          <cell r="R104">
            <v>1.0045319355461935</v>
          </cell>
          <cell r="S104">
            <v>1.0441207820075391</v>
          </cell>
          <cell r="T104">
            <v>1.0620532966488021</v>
          </cell>
          <cell r="U104">
            <v>1.0067294982984072</v>
          </cell>
          <cell r="V104">
            <v>1.0099133814103427</v>
          </cell>
          <cell r="W104">
            <v>1.0297454647834277</v>
          </cell>
          <cell r="X104">
            <v>0.96965695847508759</v>
          </cell>
          <cell r="Y104">
            <v>0.98413482855059908</v>
          </cell>
          <cell r="Z104">
            <v>1.0521075484604494</v>
          </cell>
        </row>
        <row r="105">
          <cell r="C105">
            <v>1.0213368913692713</v>
          </cell>
          <cell r="D105">
            <v>1.0080822891386627</v>
          </cell>
          <cell r="E105">
            <v>1.0077607788740002</v>
          </cell>
          <cell r="F105">
            <v>0.98073497189791281</v>
          </cell>
          <cell r="G105">
            <v>0.88622745085188703</v>
          </cell>
          <cell r="H105">
            <v>1.0138448590944602</v>
          </cell>
          <cell r="I105">
            <v>0.97377674468361686</v>
          </cell>
          <cell r="J105">
            <v>0.98362591783110687</v>
          </cell>
          <cell r="K105">
            <v>0.95140899855158756</v>
          </cell>
          <cell r="L105">
            <v>0.98003635249392629</v>
          </cell>
          <cell r="M105">
            <v>1.0017463296359064</v>
          </cell>
          <cell r="N105">
            <v>1.0145825227882339</v>
          </cell>
          <cell r="O105">
            <v>0.91233760897569283</v>
          </cell>
          <cell r="P105">
            <v>0.94196663914476098</v>
          </cell>
          <cell r="Q105">
            <v>1</v>
          </cell>
          <cell r="R105">
            <v>0.94623557124002944</v>
          </cell>
          <cell r="S105">
            <v>0.98352694388884121</v>
          </cell>
          <cell r="T105">
            <v>1.000418774436886</v>
          </cell>
          <cell r="U105">
            <v>0.94830560204004199</v>
          </cell>
          <cell r="V105">
            <v>0.95130471371442182</v>
          </cell>
          <cell r="W105">
            <v>0.96998587463660513</v>
          </cell>
          <cell r="X105">
            <v>0.9133845062981093</v>
          </cell>
          <cell r="Y105">
            <v>0.92702217691511346</v>
          </cell>
          <cell r="Z105">
            <v>0.99105021144212324</v>
          </cell>
        </row>
        <row r="106">
          <cell r="C106">
            <v>1.0793685234542838</v>
          </cell>
          <cell r="D106">
            <v>1.0653608041997238</v>
          </cell>
          <cell r="E106">
            <v>1.0650210259516482</v>
          </cell>
          <cell r="F106">
            <v>1.0364596319420463</v>
          </cell>
          <cell r="G106">
            <v>0.93658226110702802</v>
          </cell>
          <cell r="H106">
            <v>1.0714507992611497</v>
          </cell>
          <cell r="I106">
            <v>1.0291060432313859</v>
          </cell>
          <cell r="J106">
            <v>1.0395148393566285</v>
          </cell>
          <cell r="K106">
            <v>1.0054673777532781</v>
          </cell>
          <cell r="L106">
            <v>1.0357213174829196</v>
          </cell>
          <cell r="M106">
            <v>1.0586648400071568</v>
          </cell>
          <cell r="N106">
            <v>1.0722303764786993</v>
          </cell>
          <cell r="O106">
            <v>0.96417597975109537</v>
          </cell>
          <cell r="P106">
            <v>0.99548851023464058</v>
          </cell>
          <cell r="Q106">
            <v>1.0568192851696676</v>
          </cell>
          <cell r="R106">
            <v>1</v>
          </cell>
          <cell r="S106">
            <v>1.039410241785713</v>
          </cell>
          <cell r="T106">
            <v>1.0572618540707046</v>
          </cell>
          <cell r="U106">
            <v>1.0021876484703485</v>
          </cell>
          <cell r="V106">
            <v>1.0053571675262105</v>
          </cell>
          <cell r="W106">
            <v>1.0250997786581317</v>
          </cell>
          <cell r="X106">
            <v>0.96528236103101761</v>
          </cell>
          <cell r="Y106">
            <v>0.97969491434385925</v>
          </cell>
          <cell r="Z106">
            <v>1.0473609760235125</v>
          </cell>
        </row>
        <row r="107">
          <cell r="C107">
            <v>1.0384432248809885</v>
          </cell>
          <cell r="D107">
            <v>1.0249666218118338</v>
          </cell>
          <cell r="E107">
            <v>1.0246397265837364</v>
          </cell>
          <cell r="F107">
            <v>0.99716126537429772</v>
          </cell>
          <cell r="G107">
            <v>0.90107084138210347</v>
          </cell>
          <cell r="H107">
            <v>1.0308257088369563</v>
          </cell>
          <cell r="I107">
            <v>0.99008649507183566</v>
          </cell>
          <cell r="J107">
            <v>1.0001006316531342</v>
          </cell>
          <cell r="K107">
            <v>0.96734411239385054</v>
          </cell>
          <cell r="L107">
            <v>0.99645094481996277</v>
          </cell>
          <cell r="M107">
            <v>1.01852454155961</v>
          </cell>
          <cell r="N107">
            <v>1.0315757276324324</v>
          </cell>
          <cell r="O107">
            <v>0.92761831757077484</v>
          </cell>
          <cell r="P107">
            <v>0.95774360326138919</v>
          </cell>
          <cell r="Q107">
            <v>1.016748962713746</v>
          </cell>
          <cell r="R107">
            <v>0.96208403554114885</v>
          </cell>
          <cell r="S107">
            <v>1</v>
          </cell>
          <cell r="T107">
            <v>1.0171747511880609</v>
          </cell>
          <cell r="U107">
            <v>0.9641887372098471</v>
          </cell>
          <cell r="V107">
            <v>0.96723808089383545</v>
          </cell>
          <cell r="W107">
            <v>0.98623213188375392</v>
          </cell>
          <cell r="X107">
            <v>0.92868274933740969</v>
          </cell>
          <cell r="Y107">
            <v>0.94254883679108026</v>
          </cell>
          <cell r="Z107">
            <v>1.0076492744810175</v>
          </cell>
        </row>
        <row r="108">
          <cell r="C108">
            <v>1.0209093606266633</v>
          </cell>
          <cell r="D108">
            <v>1.0076603067611265</v>
          </cell>
          <cell r="E108">
            <v>1.0073389310803837</v>
          </cell>
          <cell r="F108">
            <v>0.98032443708380756</v>
          </cell>
          <cell r="G108">
            <v>0.8858564768046514</v>
          </cell>
          <cell r="H108">
            <v>1.0134204645101061</v>
          </cell>
          <cell r="I108">
            <v>0.97336912257742736</v>
          </cell>
          <cell r="J108">
            <v>0.98321417286952506</v>
          </cell>
          <cell r="K108">
            <v>0.95101073956465398</v>
          </cell>
          <cell r="L108">
            <v>0.97962611012130152</v>
          </cell>
          <cell r="M108">
            <v>1.0013269994855583</v>
          </cell>
          <cell r="N108">
            <v>1.0141578194184935</v>
          </cell>
          <cell r="O108">
            <v>0.91195570523876646</v>
          </cell>
          <cell r="P108">
            <v>0.94157233272133822</v>
          </cell>
          <cell r="Q108">
            <v>0.99958140086173242</v>
          </cell>
          <cell r="R108">
            <v>0.94583947784531031</v>
          </cell>
          <cell r="S108">
            <v>0.98311524035766651</v>
          </cell>
          <cell r="T108">
            <v>1</v>
          </cell>
          <cell r="U108">
            <v>0.94790864213221382</v>
          </cell>
          <cell r="V108">
            <v>0.95090649838103103</v>
          </cell>
          <cell r="W108">
            <v>0.96957983938535053</v>
          </cell>
          <cell r="X108">
            <v>0.91300216433086601</v>
          </cell>
          <cell r="Y108">
            <v>0.92663412623070185</v>
          </cell>
          <cell r="Z108">
            <v>0.99063535867763364</v>
          </cell>
        </row>
        <row r="109">
          <cell r="C109">
            <v>1.0770123989272242</v>
          </cell>
          <cell r="D109">
            <v>1.0630352567463761</v>
          </cell>
          <cell r="E109">
            <v>1.0626962201911021</v>
          </cell>
          <cell r="F109">
            <v>1.0341971720805057</v>
          </cell>
          <cell r="G109">
            <v>0.93453782087271309</v>
          </cell>
          <cell r="H109">
            <v>1.0691119581213344</v>
          </cell>
          <cell r="I109">
            <v>1.0268596353209134</v>
          </cell>
          <cell r="J109">
            <v>1.037245710364973</v>
          </cell>
          <cell r="K109">
            <v>1.0032725700500655</v>
          </cell>
          <cell r="L109">
            <v>1.0334604692681595</v>
          </cell>
          <cell r="M109">
            <v>1.0563539089939995</v>
          </cell>
          <cell r="N109">
            <v>1.0698898336207376</v>
          </cell>
          <cell r="O109">
            <v>0.96207130593031076</v>
          </cell>
          <cell r="P109">
            <v>0.99331548513301582</v>
          </cell>
          <cell r="Q109">
            <v>1.0545123827685405</v>
          </cell>
          <cell r="R109">
            <v>0.99781712688867452</v>
          </cell>
          <cell r="S109">
            <v>1.0371413411172825</v>
          </cell>
          <cell r="T109">
            <v>1.0549539855978236</v>
          </cell>
          <cell r="U109">
            <v>1</v>
          </cell>
          <cell r="V109">
            <v>1.0031626003979393</v>
          </cell>
          <cell r="W109">
            <v>1.0228621159148732</v>
          </cell>
          <cell r="X109">
            <v>0.9631752721202862</v>
          </cell>
          <cell r="Y109">
            <v>0.97755636465803575</v>
          </cell>
          <cell r="Z109">
            <v>1.0450747199110992</v>
          </cell>
        </row>
        <row r="110">
          <cell r="C110">
            <v>1.0736169774471158</v>
          </cell>
          <cell r="D110">
            <v>1.0596839000224754</v>
          </cell>
          <cell r="E110">
            <v>1.0593459323239791</v>
          </cell>
          <cell r="F110">
            <v>1.0309367311642754</v>
          </cell>
          <cell r="G110">
            <v>0.93159156900585838</v>
          </cell>
          <cell r="H110">
            <v>1.0657414438070498</v>
          </cell>
          <cell r="I110">
            <v>1.0236223269423861</v>
          </cell>
          <cell r="J110">
            <v>1.0339756585358282</v>
          </cell>
          <cell r="K110">
            <v>1.0001096229585142</v>
          </cell>
          <cell r="L110">
            <v>1.0302023509032352</v>
          </cell>
          <cell r="M110">
            <v>1.0530236160867243</v>
          </cell>
          <cell r="N110">
            <v>1.0665168669529035</v>
          </cell>
          <cell r="O110">
            <v>0.95903825117550423</v>
          </cell>
          <cell r="P110">
            <v>0.9901839290449852</v>
          </cell>
          <cell r="Q110">
            <v>1.0511878955118859</v>
          </cell>
          <cell r="R110">
            <v>0.99467137879029366</v>
          </cell>
          <cell r="S110">
            <v>1.0338716183257477</v>
          </cell>
          <cell r="T110">
            <v>1.0516281061308901</v>
          </cell>
          <cell r="U110">
            <v>0.99684737011060365</v>
          </cell>
          <cell r="V110">
            <v>1</v>
          </cell>
          <cell r="W110">
            <v>1.0196374102355088</v>
          </cell>
          <cell r="X110">
            <v>0.96013873696867236</v>
          </cell>
          <cell r="Y110">
            <v>0.97447449124424512</v>
          </cell>
          <cell r="Z110">
            <v>1.0417799861124548</v>
          </cell>
        </row>
        <row r="111">
          <cell r="C111">
            <v>1.052939963431843</v>
          </cell>
          <cell r="D111">
            <v>1.0392752260607199</v>
          </cell>
          <cell r="E111">
            <v>1.0389437673528463</v>
          </cell>
          <cell r="F111">
            <v>1.0110817049426981</v>
          </cell>
          <cell r="G111">
            <v>0.9136498520495494</v>
          </cell>
          <cell r="H111">
            <v>1.04521610634205</v>
          </cell>
          <cell r="I111">
            <v>1.0039081703622044</v>
          </cell>
          <cell r="J111">
            <v>1.0140621049761285</v>
          </cell>
          <cell r="K111">
            <v>0.98084830246422183</v>
          </cell>
          <cell r="L111">
            <v>1.0103614682647688</v>
          </cell>
          <cell r="M111">
            <v>1.0327432139269039</v>
          </cell>
          <cell r="N111">
            <v>1.0459765954512859</v>
          </cell>
          <cell r="O111">
            <v>0.94056793282426965</v>
          </cell>
          <cell r="P111">
            <v>0.97111376956665352</v>
          </cell>
          <cell r="Q111">
            <v>1.0309428478787275</v>
          </cell>
          <cell r="R111">
            <v>0.97551479457835044</v>
          </cell>
          <cell r="S111">
            <v>1.0139600684982235</v>
          </cell>
          <cell r="T111">
            <v>1.0313745803893095</v>
          </cell>
          <cell r="U111">
            <v>0.97764887802651212</v>
          </cell>
          <cell r="V111">
            <v>0.98074079075720355</v>
          </cell>
          <cell r="W111">
            <v>1</v>
          </cell>
          <cell r="X111">
            <v>0.94164722413127833</v>
          </cell>
          <cell r="Y111">
            <v>0.95570688311560459</v>
          </cell>
          <cell r="Z111">
            <v>1.0217161273749575</v>
          </cell>
        </row>
        <row r="112">
          <cell r="C112">
            <v>1.1181894200381024</v>
          </cell>
          <cell r="D112">
            <v>1.1036778948926533</v>
          </cell>
          <cell r="E112">
            <v>1.1033258960767705</v>
          </cell>
          <cell r="F112">
            <v>1.0737372542838184</v>
          </cell>
          <cell r="G112">
            <v>0.97026766355355853</v>
          </cell>
          <cell r="H112">
            <v>1.1099869245686138</v>
          </cell>
          <cell r="I112">
            <v>1.0661191841651372</v>
          </cell>
          <cell r="J112">
            <v>1.0769023462174561</v>
          </cell>
          <cell r="K112">
            <v>1.0416303232551964</v>
          </cell>
          <cell r="L112">
            <v>1.0729723853823105</v>
          </cell>
          <cell r="M112">
            <v>1.0967411016154873</v>
          </cell>
          <cell r="N112">
            <v>1.1107945402974635</v>
          </cell>
          <cell r="O112">
            <v>0.99885382627447938</v>
          </cell>
          <cell r="P112">
            <v>1.0312925527525021</v>
          </cell>
          <cell r="Q112">
            <v>1.0948291689914227</v>
          </cell>
          <cell r="R112">
            <v>1.0359663041308458</v>
          </cell>
          <cell r="S112">
            <v>1.0767939866584937</v>
          </cell>
          <cell r="T112">
            <v>1.0952876554601534</v>
          </cell>
          <cell r="U112">
            <v>1.0382326342314101</v>
          </cell>
          <cell r="V112">
            <v>1.0415161491735838</v>
          </cell>
          <cell r="W112">
            <v>1.0619688290618128</v>
          </cell>
          <cell r="X112">
            <v>1</v>
          </cell>
          <cell r="Y112">
            <v>1.0149309195885934</v>
          </cell>
          <cell r="Z112">
            <v>1.0850306794219535</v>
          </cell>
        </row>
        <row r="113">
          <cell r="C113">
            <v>1.1017394370952511</v>
          </cell>
          <cell r="D113">
            <v>1.0874413948685631</v>
          </cell>
          <cell r="E113">
            <v>1.0870945744011902</v>
          </cell>
          <cell r="F113">
            <v>1.0579412190132726</v>
          </cell>
          <cell r="G113">
            <v>0.95599379704271958</v>
          </cell>
          <cell r="H113">
            <v>1.0936576107254194</v>
          </cell>
          <cell r="I113">
            <v>1.0504352203569609</v>
          </cell>
          <cell r="J113">
            <v>1.0610597484348818</v>
          </cell>
          <cell r="K113">
            <v>1.0263066216146275</v>
          </cell>
          <cell r="L113">
            <v>1.0571876023022773</v>
          </cell>
          <cell r="M113">
            <v>1.0806066506083547</v>
          </cell>
          <cell r="N113">
            <v>1.0944533454037728</v>
          </cell>
          <cell r="O113">
            <v>0.98415942109574228</v>
          </cell>
          <cell r="P113">
            <v>1.0161209328123939</v>
          </cell>
          <cell r="Q113">
            <v>1.078722844935315</v>
          </cell>
          <cell r="R113">
            <v>1.0207259273870375</v>
          </cell>
          <cell r="S113">
            <v>1.0609529829823068</v>
          </cell>
          <cell r="T113">
            <v>1.0791745864872586</v>
          </cell>
          <cell r="U113">
            <v>1.0229589169007307</v>
          </cell>
          <cell r="V113">
            <v>1.0261941271783963</v>
          </cell>
          <cell r="W113">
            <v>1.0463459222350684</v>
          </cell>
          <cell r="X113">
            <v>0.98528873315373455</v>
          </cell>
          <cell r="Y113">
            <v>1</v>
          </cell>
          <cell r="Z113">
            <v>1.0690685035605925</v>
          </cell>
        </row>
        <row r="114">
          <cell r="C114">
            <v>1.0305601871403434</v>
          </cell>
          <cell r="D114">
            <v>1.0171858877581545</v>
          </cell>
          <cell r="E114">
            <v>1.0168614740594835</v>
          </cell>
          <cell r="F114">
            <v>0.98959160754408182</v>
          </cell>
          <cell r="G114">
            <v>0.89423062587545021</v>
          </cell>
          <cell r="H114">
            <v>1.0230004972393552</v>
          </cell>
          <cell r="I114">
            <v>0.98257054328925375</v>
          </cell>
          <cell r="J114">
            <v>0.99250866048430286</v>
          </cell>
          <cell r="K114">
            <v>0.96000080275160649</v>
          </cell>
          <cell r="L114">
            <v>0.98888667918029083</v>
          </cell>
          <cell r="M114">
            <v>1.0107927106722663</v>
          </cell>
          <cell r="N114">
            <v>1.0237448224867112</v>
          </cell>
          <cell r="O114">
            <v>0.92057657467032672</v>
          </cell>
          <cell r="P114">
            <v>0.95047317307370494</v>
          </cell>
          <cell r="Q114">
            <v>1.0090306106134153</v>
          </cell>
          <cell r="R114">
            <v>0.95478065623246089</v>
          </cell>
          <cell r="S114">
            <v>0.99240879274690386</v>
          </cell>
          <cell r="T114">
            <v>1.0094531668391757</v>
          </cell>
          <cell r="U114">
            <v>0.95686938067458605</v>
          </cell>
          <cell r="V114">
            <v>0.95989557615868326</v>
          </cell>
          <cell r="W114">
            <v>0.97874543937096148</v>
          </cell>
          <cell r="X114">
            <v>0.92163292611481418</v>
          </cell>
          <cell r="Y114">
            <v>0.93539375322483442</v>
          </cell>
          <cell r="Z114">
            <v>1</v>
          </cell>
        </row>
        <row r="119">
          <cell r="C119">
            <v>1</v>
          </cell>
          <cell r="D119">
            <v>0.97942538068310747</v>
          </cell>
          <cell r="E119">
            <v>1.0432651161155553</v>
          </cell>
          <cell r="F119">
            <v>0.99647632884311921</v>
          </cell>
          <cell r="G119">
            <v>0.99589542574675038</v>
          </cell>
          <cell r="H119">
            <v>0.99690867820423534</v>
          </cell>
          <cell r="I119">
            <v>0.99908963346837087</v>
          </cell>
          <cell r="J119">
            <v>0.94834660342564814</v>
          </cell>
          <cell r="K119">
            <v>0.91244875208701925</v>
          </cell>
          <cell r="L119">
            <v>1.0079761656623907</v>
          </cell>
          <cell r="M119">
            <v>1.0031483396715477</v>
          </cell>
          <cell r="N119">
            <v>1.003362570449934</v>
          </cell>
          <cell r="O119">
            <v>0.9794801391169945</v>
          </cell>
          <cell r="P119">
            <v>0.97255361357264447</v>
          </cell>
          <cell r="Q119">
            <v>1.0053595552260342</v>
          </cell>
          <cell r="R119">
            <v>0.97156814061471519</v>
          </cell>
          <cell r="S119">
            <v>1.007976165684465</v>
          </cell>
          <cell r="T119">
            <v>1.0079761657082946</v>
          </cell>
          <cell r="U119">
            <v>1.0079761656706105</v>
          </cell>
          <cell r="V119">
            <v>1.0079761656803972</v>
          </cell>
          <cell r="W119">
            <v>0.97967836394143271</v>
          </cell>
          <cell r="X119">
            <v>1.007976165685194</v>
          </cell>
          <cell r="Y119">
            <v>0.97754169127414614</v>
          </cell>
          <cell r="Z119">
            <v>1.0079761656386519</v>
          </cell>
        </row>
        <row r="120">
          <cell r="C120">
            <v>1.0210068267809669</v>
          </cell>
          <cell r="D120">
            <v>1</v>
          </cell>
          <cell r="E120">
            <v>1.06518080569642</v>
          </cell>
          <cell r="F120">
            <v>1.0174091344744605</v>
          </cell>
          <cell r="G120">
            <v>1.0168160284473695</v>
          </cell>
          <cell r="H120">
            <v>1.0178505661237143</v>
          </cell>
          <cell r="I120">
            <v>1.0200773363373006</v>
          </cell>
          <cell r="J120">
            <v>0.96826835625212893</v>
          </cell>
          <cell r="K120">
            <v>0.93161640496862064</v>
          </cell>
          <cell r="L120">
            <v>1.0291505463738035</v>
          </cell>
          <cell r="M120">
            <v>1.0242213030786422</v>
          </cell>
          <cell r="N120">
            <v>1.0244400341658815</v>
          </cell>
          <cell r="O120">
            <v>1.0000559087348224</v>
          </cell>
          <cell r="P120">
            <v>0.9929838788681683</v>
          </cell>
          <cell r="Q120">
            <v>1.0264789692552572</v>
          </cell>
          <cell r="R120">
            <v>0.99197770425051457</v>
          </cell>
          <cell r="S120">
            <v>1.0291505463963415</v>
          </cell>
          <cell r="T120">
            <v>1.0291505464206718</v>
          </cell>
          <cell r="U120">
            <v>1.0291505463821962</v>
          </cell>
          <cell r="V120">
            <v>1.0291505463921884</v>
          </cell>
          <cell r="W120">
            <v>1.0002582976338112</v>
          </cell>
          <cell r="X120">
            <v>1.029150546397086</v>
          </cell>
          <cell r="Y120">
            <v>0.99807674025391546</v>
          </cell>
          <cell r="Z120">
            <v>1.0291505463495663</v>
          </cell>
        </row>
        <row r="121">
          <cell r="C121">
            <v>0.95852912606083607</v>
          </cell>
          <cell r="D121">
            <v>0.93880775418798079</v>
          </cell>
          <cell r="E121">
            <v>1</v>
          </cell>
          <cell r="F121">
            <v>0.95515158462630545</v>
          </cell>
          <cell r="G121">
            <v>0.954594772089017</v>
          </cell>
          <cell r="H121">
            <v>0.955566004081569</v>
          </cell>
          <cell r="I121">
            <v>0.95765651322487855</v>
          </cell>
          <cell r="J121">
            <v>0.90901784098434879</v>
          </cell>
          <cell r="K121">
            <v>0.87460870491327114</v>
          </cell>
          <cell r="L121">
            <v>0.9661745131625239</v>
          </cell>
          <cell r="M121">
            <v>0.96154690133474741</v>
          </cell>
          <cell r="N121">
            <v>0.96175224777552937</v>
          </cell>
          <cell r="O121">
            <v>0.93886024174175886</v>
          </cell>
          <cell r="P121">
            <v>0.93222096526509501</v>
          </cell>
          <cell r="Q121">
            <v>0.96366641584772128</v>
          </cell>
          <cell r="R121">
            <v>0.93127636073197451</v>
          </cell>
          <cell r="S121">
            <v>0.96617451318368264</v>
          </cell>
          <cell r="T121">
            <v>0.96617451320652425</v>
          </cell>
          <cell r="U121">
            <v>0.96617451317040282</v>
          </cell>
          <cell r="V121">
            <v>0.96617451317978376</v>
          </cell>
          <cell r="W121">
            <v>0.93905024600949116</v>
          </cell>
          <cell r="X121">
            <v>0.96617451318438163</v>
          </cell>
          <cell r="Y121">
            <v>0.93700218302503901</v>
          </cell>
          <cell r="Z121">
            <v>0.96617451313976965</v>
          </cell>
        </row>
        <row r="122">
          <cell r="C122">
            <v>1.0035361313208229</v>
          </cell>
          <cell r="D122">
            <v>0.98288875744814996</v>
          </cell>
          <cell r="E122">
            <v>1.0469542385685735</v>
          </cell>
          <cell r="F122">
            <v>1</v>
          </cell>
          <cell r="G122">
            <v>0.99941704275399779</v>
          </cell>
          <cell r="H122">
            <v>1.0004338782052336</v>
          </cell>
          <cell r="I122">
            <v>1.0026225456135878</v>
          </cell>
          <cell r="J122">
            <v>0.95170008155301755</v>
          </cell>
          <cell r="K122">
            <v>0.91567529069791997</v>
          </cell>
          <cell r="L122">
            <v>1.0115405017524324</v>
          </cell>
          <cell r="M122">
            <v>1.0066956039348918</v>
          </cell>
          <cell r="N122">
            <v>1.0069105922614434</v>
          </cell>
          <cell r="O122">
            <v>0.98294370951505006</v>
          </cell>
          <cell r="P122">
            <v>0.97599269086677809</v>
          </cell>
          <cell r="Q122">
            <v>1.0089146386379575</v>
          </cell>
          <cell r="R122">
            <v>0.97500373314705657</v>
          </cell>
          <cell r="S122">
            <v>1.0115405017745847</v>
          </cell>
          <cell r="T122">
            <v>1.0115405017984986</v>
          </cell>
          <cell r="U122">
            <v>1.0115405017606813</v>
          </cell>
          <cell r="V122">
            <v>1.0115405017705026</v>
          </cell>
          <cell r="W122">
            <v>0.98314263528849855</v>
          </cell>
          <cell r="X122">
            <v>1.0115405017753165</v>
          </cell>
          <cell r="Y122">
            <v>0.98099840706607089</v>
          </cell>
          <cell r="Z122">
            <v>1.0115405017286097</v>
          </cell>
        </row>
        <row r="123">
          <cell r="C123">
            <v>1.0041214912199963</v>
          </cell>
          <cell r="D123">
            <v>0.98346207379023431</v>
          </cell>
          <cell r="E123">
            <v>1.0475649241317539</v>
          </cell>
          <cell r="F123">
            <v>1.0005832972833801</v>
          </cell>
          <cell r="G123">
            <v>1</v>
          </cell>
          <cell r="H123">
            <v>1.001017428568592</v>
          </cell>
          <cell r="I123">
            <v>1.0032073726207</v>
          </cell>
          <cell r="J123">
            <v>0.95225520562518018</v>
          </cell>
          <cell r="K123">
            <v>0.91620940160744235</v>
          </cell>
          <cell r="L123">
            <v>1.0121305305791337</v>
          </cell>
          <cell r="M123">
            <v>1.0072828067458577</v>
          </cell>
          <cell r="N123">
            <v>1.0074979204745163</v>
          </cell>
          <cell r="O123">
            <v>0.98351705791052579</v>
          </cell>
          <cell r="P123">
            <v>0.97656198475195966</v>
          </cell>
          <cell r="Q123">
            <v>1.0095031358058375</v>
          </cell>
          <cell r="R123">
            <v>0.97557245017588679</v>
          </cell>
          <cell r="S123">
            <v>1.0121305306012989</v>
          </cell>
          <cell r="T123">
            <v>1.0121305306252268</v>
          </cell>
          <cell r="U123">
            <v>1.0121305305873873</v>
          </cell>
          <cell r="V123">
            <v>1.0121305305972144</v>
          </cell>
          <cell r="W123">
            <v>0.98371609971683749</v>
          </cell>
          <cell r="X123">
            <v>1.012130530602031</v>
          </cell>
          <cell r="Y123">
            <v>0.98157062077191282</v>
          </cell>
          <cell r="Z123">
            <v>1.012130530555297</v>
          </cell>
        </row>
        <row r="124">
          <cell r="C124">
            <v>1.0031009076993223</v>
          </cell>
          <cell r="D124">
            <v>0.98246248838697936</v>
          </cell>
          <cell r="E124">
            <v>1.0465001849465525</v>
          </cell>
          <cell r="F124">
            <v>0.99956630996342122</v>
          </cell>
          <cell r="G124">
            <v>0.9989836055401683</v>
          </cell>
          <cell r="H124">
            <v>1</v>
          </cell>
          <cell r="I124">
            <v>1.002187718205106</v>
          </cell>
          <cell r="J124">
            <v>0.95128733870983684</v>
          </cell>
          <cell r="K124">
            <v>0.91527817144760293</v>
          </cell>
          <cell r="L124">
            <v>1.0111018067152264</v>
          </cell>
          <cell r="M124">
            <v>1.0062590100815976</v>
          </cell>
          <cell r="N124">
            <v>1.0064739051698539</v>
          </cell>
          <cell r="O124">
            <v>0.98251741662171554</v>
          </cell>
          <cell r="P124">
            <v>0.97556941256097551</v>
          </cell>
          <cell r="Q124">
            <v>1.0084770824114218</v>
          </cell>
          <cell r="R124">
            <v>0.97458088374236362</v>
          </cell>
          <cell r="S124">
            <v>1.0111018067373692</v>
          </cell>
          <cell r="T124">
            <v>1.0111018067612729</v>
          </cell>
          <cell r="U124">
            <v>1.0111018067234718</v>
          </cell>
          <cell r="V124">
            <v>1.0111018067332889</v>
          </cell>
          <cell r="W124">
            <v>0.98271625612303815</v>
          </cell>
          <cell r="X124">
            <v>1.0111018067381006</v>
          </cell>
          <cell r="Y124">
            <v>0.98057295783102671</v>
          </cell>
          <cell r="Z124">
            <v>1.0111018066914141</v>
          </cell>
        </row>
        <row r="125">
          <cell r="C125">
            <v>1.0009111960540205</v>
          </cell>
          <cell r="D125">
            <v>0.98031782922519339</v>
          </cell>
          <cell r="E125">
            <v>1.0442157351726571</v>
          </cell>
          <cell r="F125">
            <v>0.99738431414188589</v>
          </cell>
          <cell r="G125">
            <v>0.99680288172890785</v>
          </cell>
          <cell r="H125">
            <v>0.99781705745803373</v>
          </cell>
          <cell r="I125">
            <v>1</v>
          </cell>
          <cell r="J125">
            <v>0.94921073310853332</v>
          </cell>
          <cell r="K125">
            <v>0.91328017178941689</v>
          </cell>
          <cell r="L125">
            <v>1.0088946295670889</v>
          </cell>
          <cell r="M125">
            <v>1.0040624044802535</v>
          </cell>
          <cell r="N125">
            <v>1.0042768304648799</v>
          </cell>
          <cell r="O125">
            <v>0.98037263755474924</v>
          </cell>
          <cell r="P125">
            <v>0.97343980058765511</v>
          </cell>
          <cell r="Q125">
            <v>1.0062756348856279</v>
          </cell>
          <cell r="R125">
            <v>0.9724534296706554</v>
          </cell>
          <cell r="S125">
            <v>1.0088946295891832</v>
          </cell>
          <cell r="T125">
            <v>1.0088946296130348</v>
          </cell>
          <cell r="U125">
            <v>1.0088946295753163</v>
          </cell>
          <cell r="V125">
            <v>1.008894629585112</v>
          </cell>
          <cell r="W125">
            <v>0.98057104300086539</v>
          </cell>
          <cell r="X125">
            <v>1.0088946295899131</v>
          </cell>
          <cell r="Y125">
            <v>0.97843242340587566</v>
          </cell>
          <cell r="Z125">
            <v>1.0088946295433285</v>
          </cell>
        </row>
        <row r="126">
          <cell r="C126">
            <v>1.0544667913479817</v>
          </cell>
          <cell r="D126">
            <v>1.0327715385336917</v>
          </cell>
          <cell r="E126">
            <v>1.1000884195156491</v>
          </cell>
          <cell r="F126">
            <v>1.0507511971294201</v>
          </cell>
          <cell r="G126">
            <v>1.0501386541053079</v>
          </cell>
          <cell r="H126">
            <v>1.0512070951729775</v>
          </cell>
          <cell r="I126">
            <v>1.0535068400724241</v>
          </cell>
          <cell r="J126">
            <v>1</v>
          </cell>
          <cell r="K126">
            <v>0.96214690788266921</v>
          </cell>
          <cell r="L126">
            <v>1.0628773931612627</v>
          </cell>
          <cell r="M126">
            <v>1.057786610979512</v>
          </cell>
          <cell r="N126">
            <v>1.0580125102210052</v>
          </cell>
          <cell r="O126">
            <v>1.0328292794837719</v>
          </cell>
          <cell r="P126">
            <v>1.0255254883178313</v>
          </cell>
          <cell r="Q126">
            <v>1.06011826435023</v>
          </cell>
          <cell r="R126">
            <v>1.0244863398099233</v>
          </cell>
          <cell r="S126">
            <v>1.0628773931845392</v>
          </cell>
          <cell r="T126">
            <v>1.0628773932096669</v>
          </cell>
          <cell r="U126">
            <v>1.0628773931699302</v>
          </cell>
          <cell r="V126">
            <v>1.06287739318025</v>
          </cell>
          <cell r="W126">
            <v>1.0330383009783628</v>
          </cell>
          <cell r="X126">
            <v>1.0628773931853082</v>
          </cell>
          <cell r="Y126">
            <v>1.0307852506067281</v>
          </cell>
          <cell r="Z126">
            <v>1.062877393136231</v>
          </cell>
        </row>
        <row r="127">
          <cell r="C127">
            <v>1.095951961918658</v>
          </cell>
          <cell r="D127">
            <v>1.0734031675125801</v>
          </cell>
          <cell r="E127">
            <v>1.1433684508081394</v>
          </cell>
          <cell r="F127">
            <v>1.0920901876011184</v>
          </cell>
          <cell r="G127">
            <v>1.0914535457129684</v>
          </cell>
          <cell r="H127">
            <v>1.0925640217316679</v>
          </cell>
          <cell r="I127">
            <v>1.0949542439322539</v>
          </cell>
          <cell r="J127">
            <v>1.0393423206032346</v>
          </cell>
          <cell r="K127">
            <v>1</v>
          </cell>
          <cell r="L127">
            <v>1.1046934563249433</v>
          </cell>
          <cell r="M127">
            <v>1.0994023909584771</v>
          </cell>
          <cell r="N127">
            <v>1.0996371776003528</v>
          </cell>
          <cell r="O127">
            <v>1.0734631801256302</v>
          </cell>
          <cell r="P127">
            <v>1.0658720408660201</v>
          </cell>
          <cell r="Q127">
            <v>1.1018257769836415</v>
          </cell>
          <cell r="R127">
            <v>1.0647920098443597</v>
          </cell>
          <cell r="S127">
            <v>1.1046934563491357</v>
          </cell>
          <cell r="T127">
            <v>1.104693456375252</v>
          </cell>
          <cell r="U127">
            <v>1.1046934563339519</v>
          </cell>
          <cell r="V127">
            <v>1.1046934563446777</v>
          </cell>
          <cell r="W127">
            <v>1.0736804250108742</v>
          </cell>
          <cell r="X127">
            <v>1.1046934563499349</v>
          </cell>
          <cell r="Y127">
            <v>1.0713387344091836</v>
          </cell>
          <cell r="Z127">
            <v>1.1046934562989268</v>
          </cell>
        </row>
        <row r="128">
          <cell r="C128">
            <v>0.99208695013423343</v>
          </cell>
          <cell r="D128">
            <v>0.97167513880596468</v>
          </cell>
          <cell r="E128">
            <v>1.0350097072285183</v>
          </cell>
          <cell r="F128">
            <v>0.98859116196292762</v>
          </cell>
          <cell r="G128">
            <v>0.98801485558172752</v>
          </cell>
          <cell r="H128">
            <v>0.98902009012198977</v>
          </cell>
          <cell r="I128">
            <v>0.99118378737836521</v>
          </cell>
          <cell r="J128">
            <v>0.94084228946271065</v>
          </cell>
          <cell r="K128">
            <v>0.90522849961179819</v>
          </cell>
          <cell r="L128">
            <v>1</v>
          </cell>
          <cell r="M128">
            <v>0.99521037683696578</v>
          </cell>
          <cell r="N128">
            <v>0.99542291239652003</v>
          </cell>
          <cell r="O128">
            <v>0.97172946393363369</v>
          </cell>
          <cell r="P128">
            <v>0.96485774833131266</v>
          </cell>
          <cell r="Q128">
            <v>0.99740409493250559</v>
          </cell>
          <cell r="R128">
            <v>0.9638800734700409</v>
          </cell>
          <cell r="S128">
            <v>1.0000000000218996</v>
          </cell>
          <cell r="T128">
            <v>1.0000000000455407</v>
          </cell>
          <cell r="U128">
            <v>1.0000000000081548</v>
          </cell>
          <cell r="V128">
            <v>1.0000000000178642</v>
          </cell>
          <cell r="W128">
            <v>0.97192612019515157</v>
          </cell>
          <cell r="X128">
            <v>1.000000000022623</v>
          </cell>
          <cell r="Y128">
            <v>0.96980635512522806</v>
          </cell>
          <cell r="Z128">
            <v>0.99999999997644917</v>
          </cell>
        </row>
        <row r="129">
          <cell r="C129">
            <v>0.99686154126260274</v>
          </cell>
          <cell r="D129">
            <v>0.97635149453947401</v>
          </cell>
          <cell r="E129">
            <v>1.0399908715964608</v>
          </cell>
          <cell r="F129">
            <v>0.99334892900225202</v>
          </cell>
          <cell r="G129">
            <v>0.99276984904628163</v>
          </cell>
          <cell r="H129">
            <v>0.99377992145273808</v>
          </cell>
          <cell r="I129">
            <v>0.99595403187876907</v>
          </cell>
          <cell r="J129">
            <v>0.94537025674204589</v>
          </cell>
          <cell r="K129">
            <v>0.90958506932860461</v>
          </cell>
          <cell r="L129">
            <v>1.0048126740581793</v>
          </cell>
          <cell r="M129">
            <v>1</v>
          </cell>
          <cell r="N129">
            <v>1.000213558423928</v>
          </cell>
          <cell r="O129">
            <v>0.97640608111627569</v>
          </cell>
          <cell r="P129">
            <v>0.96950129418654007</v>
          </cell>
          <cell r="Q129">
            <v>1.0022042757457092</v>
          </cell>
          <cell r="R129">
            <v>0.96851891409482616</v>
          </cell>
          <cell r="S129">
            <v>1.0048126740801844</v>
          </cell>
          <cell r="T129">
            <v>1.0048126741039394</v>
          </cell>
          <cell r="U129">
            <v>1.0048126740663734</v>
          </cell>
          <cell r="V129">
            <v>1.0048126740761294</v>
          </cell>
          <cell r="W129">
            <v>0.97660368382028173</v>
          </cell>
          <cell r="X129">
            <v>1.0048126740809113</v>
          </cell>
          <cell r="Y129">
            <v>0.97447371701199681</v>
          </cell>
          <cell r="Z129">
            <v>1.0048126740345151</v>
          </cell>
        </row>
        <row r="130">
          <cell r="C130">
            <v>0.99664869853733318</v>
          </cell>
          <cell r="D130">
            <v>0.97614303097225119</v>
          </cell>
          <cell r="E130">
            <v>1.0397688202059681</v>
          </cell>
          <cell r="F130">
            <v>0.99313683626475446</v>
          </cell>
          <cell r="G130">
            <v>0.99255787994978206</v>
          </cell>
          <cell r="H130">
            <v>0.99356773669282417</v>
          </cell>
          <cell r="I130">
            <v>0.99574138291839298</v>
          </cell>
          <cell r="J130">
            <v>0.94516840806647262</v>
          </cell>
          <cell r="K130">
            <v>0.90939086124954149</v>
          </cell>
          <cell r="L130">
            <v>1.004598133664073</v>
          </cell>
          <cell r="M130">
            <v>0.99978648717353458</v>
          </cell>
          <cell r="N130">
            <v>1</v>
          </cell>
          <cell r="O130">
            <v>0.97619760589411853</v>
          </cell>
          <cell r="P130">
            <v>0.96929429322495653</v>
          </cell>
          <cell r="Q130">
            <v>1.001990292278099</v>
          </cell>
          <cell r="R130">
            <v>0.9683121228839926</v>
          </cell>
          <cell r="S130">
            <v>1.0045981336860732</v>
          </cell>
          <cell r="T130">
            <v>1.0045981337098231</v>
          </cell>
          <cell r="U130">
            <v>1.0045981336722654</v>
          </cell>
          <cell r="V130">
            <v>1.0045981336820191</v>
          </cell>
          <cell r="W130">
            <v>0.97639516640741264</v>
          </cell>
          <cell r="X130">
            <v>1.0045981336868</v>
          </cell>
          <cell r="Y130">
            <v>0.9742656543743613</v>
          </cell>
          <cell r="Z130">
            <v>1.0045981336404139</v>
          </cell>
        </row>
        <row r="131">
          <cell r="C131">
            <v>1.0209497467723074</v>
          </cell>
          <cell r="D131">
            <v>0.99994409439078946</v>
          </cell>
          <cell r="E131">
            <v>1.0651212561145582</v>
          </cell>
          <cell r="F131">
            <v>1.0173522555969812</v>
          </cell>
          <cell r="G131">
            <v>1.0167591827278442</v>
          </cell>
          <cell r="H131">
            <v>1.0177936625677297</v>
          </cell>
          <cell r="I131">
            <v>1.0200203082923707</v>
          </cell>
          <cell r="J131">
            <v>0.96821422461979334</v>
          </cell>
          <cell r="K131">
            <v>0.93156432238595033</v>
          </cell>
          <cell r="L131">
            <v>1.0290930110855392</v>
          </cell>
          <cell r="M131">
            <v>1.0241640433627273</v>
          </cell>
          <cell r="N131">
            <v>1.0243827622216717</v>
          </cell>
          <cell r="O131">
            <v>1</v>
          </cell>
          <cell r="P131">
            <v>0.99292836549948393</v>
          </cell>
          <cell r="Q131">
            <v>1.0264215833231392</v>
          </cell>
          <cell r="R131">
            <v>0.9919222471326351</v>
          </cell>
          <cell r="S131">
            <v>1.0290930111080758</v>
          </cell>
          <cell r="T131">
            <v>1.0290930111324048</v>
          </cell>
          <cell r="U131">
            <v>1.0290930110939314</v>
          </cell>
          <cell r="V131">
            <v>1.0290930111039229</v>
          </cell>
          <cell r="W131">
            <v>1.0002023775843143</v>
          </cell>
          <cell r="X131">
            <v>1.0290930111088203</v>
          </cell>
          <cell r="Y131">
            <v>0.99802094216571269</v>
          </cell>
          <cell r="Z131">
            <v>1.0290930110613032</v>
          </cell>
        </row>
        <row r="132">
          <cell r="C132">
            <v>1.0282209495130372</v>
          </cell>
          <cell r="D132">
            <v>1.0070656949031529</v>
          </cell>
          <cell r="E132">
            <v>1.0727070482861654</v>
          </cell>
          <cell r="F132">
            <v>1.0245978370103377</v>
          </cell>
          <cell r="G132">
            <v>1.0240005402770143</v>
          </cell>
          <cell r="H132">
            <v>1.0250423876809458</v>
          </cell>
          <cell r="I132">
            <v>1.0272848915734807</v>
          </cell>
          <cell r="J132">
            <v>0.97510984504178377</v>
          </cell>
          <cell r="K132">
            <v>0.93819892225290091</v>
          </cell>
          <cell r="L132">
            <v>1.036422210143894</v>
          </cell>
          <cell r="M132">
            <v>1.0314581383195056</v>
          </cell>
          <cell r="N132">
            <v>1.0316784148938729</v>
          </cell>
          <cell r="O132">
            <v>1.0071219986720379</v>
          </cell>
          <cell r="P132">
            <v>1</v>
          </cell>
          <cell r="Q132">
            <v>1.0337317564765176</v>
          </cell>
          <cell r="R132">
            <v>0.99898671605947864</v>
          </cell>
          <cell r="S132">
            <v>1.0364222101665912</v>
          </cell>
          <cell r="T132">
            <v>1.0364222101910934</v>
          </cell>
          <cell r="U132">
            <v>1.0364222101523457</v>
          </cell>
          <cell r="V132">
            <v>1.0364222101624088</v>
          </cell>
          <cell r="W132">
            <v>1.0073258175892388</v>
          </cell>
          <cell r="X132">
            <v>1.0364222101673408</v>
          </cell>
          <cell r="Y132">
            <v>1.005128845990483</v>
          </cell>
          <cell r="Z132">
            <v>1.0364222101194853</v>
          </cell>
        </row>
        <row r="133">
          <cell r="C133">
            <v>0.9946690164745795</v>
          </cell>
          <cell r="D133">
            <v>0.97420408011430715</v>
          </cell>
          <cell r="E133">
            <v>1.0377034869688975</v>
          </cell>
          <cell r="F133">
            <v>0.99116412995058512</v>
          </cell>
          <cell r="G133">
            <v>0.99058632363905286</v>
          </cell>
          <cell r="H133">
            <v>0.99159417446437981</v>
          </cell>
          <cell r="I133">
            <v>0.99376350309193262</v>
          </cell>
          <cell r="J133">
            <v>0.94329098330639749</v>
          </cell>
          <cell r="K133">
            <v>0.90758450282185288</v>
          </cell>
          <cell r="L133">
            <v>1.002602661329228</v>
          </cell>
          <cell r="M133">
            <v>0.99780057239920572</v>
          </cell>
          <cell r="N133">
            <v>0.99801366111684187</v>
          </cell>
          <cell r="O133">
            <v>0.97425854663188516</v>
          </cell>
          <cell r="P133">
            <v>0.96736894628110048</v>
          </cell>
          <cell r="Q133">
            <v>1</v>
          </cell>
          <cell r="R133">
            <v>0.96638872686327471</v>
          </cell>
          <cell r="S133">
            <v>1.0026026613511845</v>
          </cell>
          <cell r="T133">
            <v>1.0026026613748873</v>
          </cell>
          <cell r="U133">
            <v>1.0026026613374039</v>
          </cell>
          <cell r="V133">
            <v>1.0026026613471386</v>
          </cell>
          <cell r="W133">
            <v>0.97445571472305004</v>
          </cell>
          <cell r="X133">
            <v>1.0026026613519099</v>
          </cell>
          <cell r="Y133">
            <v>0.97233043262255203</v>
          </cell>
          <cell r="Z133">
            <v>1.0026026613056158</v>
          </cell>
        </row>
        <row r="134">
          <cell r="C134">
            <v>1.0292638860793601</v>
          </cell>
          <cell r="D134">
            <v>1.0080871734466519</v>
          </cell>
          <cell r="E134">
            <v>1.0737951076241314</v>
          </cell>
          <cell r="F134">
            <v>1.0256370986111634</v>
          </cell>
          <cell r="G134">
            <v>1.0250391960327592</v>
          </cell>
          <cell r="H134">
            <v>1.0260821001947296</v>
          </cell>
          <cell r="I134">
            <v>1.0283268786852588</v>
          </cell>
          <cell r="J134">
            <v>0.97609891039204444</v>
          </cell>
          <cell r="K134">
            <v>0.93915054842134815</v>
          </cell>
          <cell r="L134">
            <v>1.037473465345045</v>
          </cell>
          <cell r="M134">
            <v>1.0325043584043951</v>
          </cell>
          <cell r="N134">
            <v>1.0327248584078748</v>
          </cell>
          <cell r="O134">
            <v>1.0081435343251099</v>
          </cell>
          <cell r="P134">
            <v>1.0010143117263044</v>
          </cell>
          <cell r="Q134">
            <v>1.0347802827189649</v>
          </cell>
          <cell r="R134">
            <v>1</v>
          </cell>
          <cell r="S134">
            <v>1.0374734653677653</v>
          </cell>
          <cell r="T134">
            <v>1.0374734653922923</v>
          </cell>
          <cell r="U134">
            <v>1.0374734653535056</v>
          </cell>
          <cell r="V134">
            <v>1.0374734653635787</v>
          </cell>
          <cell r="W134">
            <v>1.0083475599782288</v>
          </cell>
          <cell r="X134">
            <v>1.0374734653685158</v>
          </cell>
          <cell r="Y134">
            <v>1.0061483599654177</v>
          </cell>
          <cell r="Z134">
            <v>1.0374734653206117</v>
          </cell>
        </row>
        <row r="135">
          <cell r="C135">
            <v>0.99208695011250714</v>
          </cell>
          <cell r="D135">
            <v>0.97167513878468537</v>
          </cell>
          <cell r="E135">
            <v>1.0350097072058519</v>
          </cell>
          <cell r="F135">
            <v>0.98859116194127794</v>
          </cell>
          <cell r="G135">
            <v>0.9880148555600905</v>
          </cell>
          <cell r="H135">
            <v>0.98902009010033065</v>
          </cell>
          <cell r="I135">
            <v>0.99118378735665869</v>
          </cell>
          <cell r="J135">
            <v>0.94084228944210657</v>
          </cell>
          <cell r="K135">
            <v>0.90522849959197416</v>
          </cell>
          <cell r="L135">
            <v>0.99999999997810041</v>
          </cell>
          <cell r="M135">
            <v>0.9952103768151711</v>
          </cell>
          <cell r="N135">
            <v>0.99542291237472069</v>
          </cell>
          <cell r="O135">
            <v>0.97172946391235326</v>
          </cell>
          <cell r="P135">
            <v>0.96485774831018267</v>
          </cell>
          <cell r="Q135">
            <v>0.99740409491066284</v>
          </cell>
          <cell r="R135">
            <v>0.96388007344893234</v>
          </cell>
          <cell r="S135">
            <v>1</v>
          </cell>
          <cell r="T135">
            <v>1.0000000000236411</v>
          </cell>
          <cell r="U135">
            <v>0.99999999998625522</v>
          </cell>
          <cell r="V135">
            <v>0.99999999999596456</v>
          </cell>
          <cell r="W135">
            <v>0.97192612017386681</v>
          </cell>
          <cell r="X135">
            <v>1.0000000000007234</v>
          </cell>
          <cell r="Y135">
            <v>0.96980635510398971</v>
          </cell>
          <cell r="Z135">
            <v>0.99999999995454958</v>
          </cell>
        </row>
        <row r="136">
          <cell r="C136">
            <v>0.99208695008905301</v>
          </cell>
          <cell r="D136">
            <v>0.97167513876171385</v>
          </cell>
          <cell r="E136">
            <v>1.0350097071813831</v>
          </cell>
          <cell r="F136">
            <v>0.98859116191790641</v>
          </cell>
          <cell r="G136">
            <v>0.98801485553673263</v>
          </cell>
          <cell r="H136">
            <v>0.98902009007694902</v>
          </cell>
          <cell r="I136">
            <v>0.99118378733322599</v>
          </cell>
          <cell r="J136">
            <v>0.94084228941986392</v>
          </cell>
          <cell r="K136">
            <v>0.90522849957057339</v>
          </cell>
          <cell r="L136">
            <v>0.99999999995445921</v>
          </cell>
          <cell r="M136">
            <v>0.99521037679164315</v>
          </cell>
          <cell r="N136">
            <v>0.99542291235118763</v>
          </cell>
          <cell r="O136">
            <v>0.97172946388938042</v>
          </cell>
          <cell r="P136">
            <v>0.96485774828737225</v>
          </cell>
          <cell r="Q136">
            <v>0.99740409488708304</v>
          </cell>
          <cell r="R136">
            <v>0.96388007342614501</v>
          </cell>
          <cell r="S136">
            <v>0.9999999999763588</v>
          </cell>
          <cell r="T136">
            <v>1</v>
          </cell>
          <cell r="U136">
            <v>0.99999999996261402</v>
          </cell>
          <cell r="V136">
            <v>0.99999999997232336</v>
          </cell>
          <cell r="W136">
            <v>0.97192612015088931</v>
          </cell>
          <cell r="X136">
            <v>0.99999999997708222</v>
          </cell>
          <cell r="Y136">
            <v>0.96980635508106239</v>
          </cell>
          <cell r="Z136">
            <v>0.99999999993090838</v>
          </cell>
        </row>
        <row r="137">
          <cell r="C137">
            <v>0.99208695012614312</v>
          </cell>
          <cell r="D137">
            <v>0.97167513879804079</v>
          </cell>
          <cell r="E137">
            <v>1.0350097072200779</v>
          </cell>
          <cell r="F137">
            <v>0.98859116195486585</v>
          </cell>
          <cell r="G137">
            <v>0.98801485557367053</v>
          </cell>
          <cell r="H137">
            <v>0.98902009011392444</v>
          </cell>
          <cell r="I137">
            <v>0.99118378737028234</v>
          </cell>
          <cell r="J137">
            <v>0.94084228945503823</v>
          </cell>
          <cell r="K137">
            <v>0.9052284996044162</v>
          </cell>
          <cell r="L137">
            <v>0.99999999999184519</v>
          </cell>
          <cell r="M137">
            <v>0.99521037682885005</v>
          </cell>
          <cell r="N137">
            <v>0.99542291238840253</v>
          </cell>
          <cell r="O137">
            <v>0.97172946392570947</v>
          </cell>
          <cell r="P137">
            <v>0.9648577483234444</v>
          </cell>
          <cell r="Q137">
            <v>0.99740409492437188</v>
          </cell>
          <cell r="R137">
            <v>0.96388007346218063</v>
          </cell>
          <cell r="S137">
            <v>1.0000000000137448</v>
          </cell>
          <cell r="T137">
            <v>1.0000000000373859</v>
          </cell>
          <cell r="U137">
            <v>1</v>
          </cell>
          <cell r="V137">
            <v>1.0000000000097093</v>
          </cell>
          <cell r="W137">
            <v>0.97192612018722568</v>
          </cell>
          <cell r="X137">
            <v>1.0000000000144682</v>
          </cell>
          <cell r="Y137">
            <v>0.9698063551173195</v>
          </cell>
          <cell r="Z137">
            <v>0.99999999996829436</v>
          </cell>
        </row>
        <row r="138">
          <cell r="C138">
            <v>0.99208695011651071</v>
          </cell>
          <cell r="D138">
            <v>0.97167513878860656</v>
          </cell>
          <cell r="E138">
            <v>1.0350097072100288</v>
          </cell>
          <cell r="F138">
            <v>0.98859116194526742</v>
          </cell>
          <cell r="G138">
            <v>0.98801485556407753</v>
          </cell>
          <cell r="H138">
            <v>0.98902009010432179</v>
          </cell>
          <cell r="I138">
            <v>0.9911837873606586</v>
          </cell>
          <cell r="J138">
            <v>0.94084228944590331</v>
          </cell>
          <cell r="K138">
            <v>0.90522849959562712</v>
          </cell>
          <cell r="L138">
            <v>0.99999999998213596</v>
          </cell>
          <cell r="M138">
            <v>0.99521037681918723</v>
          </cell>
          <cell r="N138">
            <v>0.9954229123787377</v>
          </cell>
          <cell r="O138">
            <v>0.97172946391627468</v>
          </cell>
          <cell r="P138">
            <v>0.96485774831407634</v>
          </cell>
          <cell r="Q138">
            <v>0.99740409491468784</v>
          </cell>
          <cell r="R138">
            <v>0.96388007345282201</v>
          </cell>
          <cell r="S138">
            <v>1.0000000000040354</v>
          </cell>
          <cell r="T138">
            <v>1.0000000000276767</v>
          </cell>
          <cell r="U138">
            <v>0.99999999999029077</v>
          </cell>
          <cell r="V138">
            <v>1</v>
          </cell>
          <cell r="W138">
            <v>0.9719261201777889</v>
          </cell>
          <cell r="X138">
            <v>1.0000000000047589</v>
          </cell>
          <cell r="Y138">
            <v>0.96980635510790336</v>
          </cell>
          <cell r="Z138">
            <v>0.99999999995858502</v>
          </cell>
        </row>
        <row r="139">
          <cell r="C139">
            <v>1.0207431712351076</v>
          </cell>
          <cell r="D139">
            <v>0.99974176906662782</v>
          </cell>
          <cell r="E139">
            <v>1.0649057430627549</v>
          </cell>
          <cell r="F139">
            <v>1.0171464079640435</v>
          </cell>
          <cell r="G139">
            <v>1.0165534550952757</v>
          </cell>
          <cell r="H139">
            <v>1.0175877256219907</v>
          </cell>
          <cell r="I139">
            <v>1.0198139208146262</v>
          </cell>
          <cell r="J139">
            <v>0.96801831941073913</v>
          </cell>
          <cell r="K139">
            <v>0.93137583279482072</v>
          </cell>
          <cell r="L139">
            <v>1.028884787867633</v>
          </cell>
          <cell r="M139">
            <v>1.0239568174555687</v>
          </cell>
          <cell r="N139">
            <v>1.0241754920596748</v>
          </cell>
          <cell r="O139">
            <v>0.99979766336408538</v>
          </cell>
          <cell r="P139">
            <v>0.99272745971430454</v>
          </cell>
          <cell r="Q139">
            <v>1.0262139006329394</v>
          </cell>
          <cell r="R139">
            <v>0.99172154492206144</v>
          </cell>
          <cell r="S139">
            <v>1.028884787890165</v>
          </cell>
          <cell r="T139">
            <v>1.0288847879144891</v>
          </cell>
          <cell r="U139">
            <v>1.0288847878760232</v>
          </cell>
          <cell r="V139">
            <v>1.028884787886013</v>
          </cell>
          <cell r="W139">
            <v>1</v>
          </cell>
          <cell r="X139">
            <v>1.0288847878909093</v>
          </cell>
          <cell r="Y139">
            <v>0.99781900596570261</v>
          </cell>
          <cell r="Z139">
            <v>1.0288847878434018</v>
          </cell>
        </row>
        <row r="140">
          <cell r="C140">
            <v>0.99208695011178949</v>
          </cell>
          <cell r="D140">
            <v>0.97167513878398248</v>
          </cell>
          <cell r="E140">
            <v>1.0350097072051032</v>
          </cell>
          <cell r="F140">
            <v>0.98859116194056273</v>
          </cell>
          <cell r="G140">
            <v>0.98801485555937574</v>
          </cell>
          <cell r="H140">
            <v>0.98902009009961522</v>
          </cell>
          <cell r="I140">
            <v>0.9911837873559417</v>
          </cell>
          <cell r="J140">
            <v>0.94084228944142601</v>
          </cell>
          <cell r="K140">
            <v>0.90522849959131924</v>
          </cell>
          <cell r="L140">
            <v>0.99999999997737699</v>
          </cell>
          <cell r="M140">
            <v>0.99521037681445113</v>
          </cell>
          <cell r="N140">
            <v>0.9954229123740006</v>
          </cell>
          <cell r="O140">
            <v>0.97172946391165027</v>
          </cell>
          <cell r="P140">
            <v>0.96485774830948468</v>
          </cell>
          <cell r="Q140">
            <v>0.99740409490994131</v>
          </cell>
          <cell r="R140">
            <v>0.96388007344823501</v>
          </cell>
          <cell r="S140">
            <v>0.99999999999927658</v>
          </cell>
          <cell r="T140">
            <v>1.0000000000229179</v>
          </cell>
          <cell r="U140">
            <v>0.9999999999855318</v>
          </cell>
          <cell r="V140">
            <v>0.99999999999524114</v>
          </cell>
          <cell r="W140">
            <v>0.97192612017316371</v>
          </cell>
          <cell r="X140">
            <v>1</v>
          </cell>
          <cell r="Y140">
            <v>0.96980635510328816</v>
          </cell>
          <cell r="Z140">
            <v>0.99999999995382616</v>
          </cell>
        </row>
        <row r="141">
          <cell r="C141">
            <v>1.0229742720196222</v>
          </cell>
          <cell r="D141">
            <v>1.0019269658018433</v>
          </cell>
          <cell r="E141">
            <v>1.0672333726817769</v>
          </cell>
          <cell r="F141">
            <v>1.0193696470830755</v>
          </cell>
          <cell r="G141">
            <v>1.0187753981609537</v>
          </cell>
          <cell r="H141">
            <v>1.0198119293560215</v>
          </cell>
          <cell r="I141">
            <v>1.022042990479658</v>
          </cell>
          <cell r="J141">
            <v>0.97013417626163378</v>
          </cell>
          <cell r="K141">
            <v>0.93341159792143136</v>
          </cell>
          <cell r="L141">
            <v>1.0311336842816143</v>
          </cell>
          <cell r="M141">
            <v>1.0261949425031942</v>
          </cell>
          <cell r="N141">
            <v>1.0264140950777583</v>
          </cell>
          <cell r="O141">
            <v>1.0019829822708857</v>
          </cell>
          <cell r="P141">
            <v>0.99489732484452897</v>
          </cell>
          <cell r="Q141">
            <v>1.0284569591253234</v>
          </cell>
          <cell r="R141">
            <v>0.99388921136279629</v>
          </cell>
          <cell r="S141">
            <v>1.0311336843041956</v>
          </cell>
          <cell r="T141">
            <v>1.0311336843285728</v>
          </cell>
          <cell r="U141">
            <v>1.0311336842900229</v>
          </cell>
          <cell r="V141">
            <v>1.0311336843000345</v>
          </cell>
          <cell r="W141">
            <v>1.0021857611663616</v>
          </cell>
          <cell r="X141">
            <v>1.0311336843049417</v>
          </cell>
          <cell r="Y141">
            <v>1</v>
          </cell>
          <cell r="Z141">
            <v>1.0311336842573302</v>
          </cell>
        </row>
        <row r="142">
          <cell r="C142">
            <v>0.99208695015759796</v>
          </cell>
          <cell r="D142">
            <v>0.97167513882884848</v>
          </cell>
          <cell r="E142">
            <v>1.0350097072528937</v>
          </cell>
          <cell r="F142">
            <v>0.98859116198620978</v>
          </cell>
          <cell r="G142">
            <v>0.98801485560499613</v>
          </cell>
          <cell r="H142">
            <v>0.98902009014528203</v>
          </cell>
          <cell r="I142">
            <v>0.99118378740170843</v>
          </cell>
          <cell r="J142">
            <v>0.94084228948486825</v>
          </cell>
          <cell r="K142">
            <v>0.90522849963311713</v>
          </cell>
          <cell r="L142">
            <v>1.0000000000235509</v>
          </cell>
          <cell r="M142">
            <v>0.99521037686040381</v>
          </cell>
          <cell r="N142">
            <v>0.99542291241996306</v>
          </cell>
          <cell r="O142">
            <v>0.97172946395651871</v>
          </cell>
          <cell r="P142">
            <v>0.96485774835403582</v>
          </cell>
          <cell r="Q142">
            <v>0.99740409495599525</v>
          </cell>
          <cell r="R142">
            <v>0.96388007349274107</v>
          </cell>
          <cell r="S142">
            <v>1.0000000000454505</v>
          </cell>
          <cell r="T142">
            <v>1.0000000000690916</v>
          </cell>
          <cell r="U142">
            <v>1.0000000000317057</v>
          </cell>
          <cell r="V142">
            <v>1.0000000000414149</v>
          </cell>
          <cell r="W142">
            <v>0.97192612021804126</v>
          </cell>
          <cell r="X142">
            <v>1.0000000000461737</v>
          </cell>
          <cell r="Y142">
            <v>0.96980635514806779</v>
          </cell>
          <cell r="Z142">
            <v>1</v>
          </cell>
        </row>
        <row r="147">
          <cell r="C147">
            <v>1</v>
          </cell>
          <cell r="D147">
            <v>0.97942538068310747</v>
          </cell>
          <cell r="E147">
            <v>1.0432651161155553</v>
          </cell>
          <cell r="F147">
            <v>0.99647632884311921</v>
          </cell>
          <cell r="G147">
            <v>0.99589542574675038</v>
          </cell>
          <cell r="H147">
            <v>0.99690867820423534</v>
          </cell>
          <cell r="I147">
            <v>0.99908963346837087</v>
          </cell>
          <cell r="J147">
            <v>0.94834660342564814</v>
          </cell>
          <cell r="K147">
            <v>0.91244875208701925</v>
          </cell>
          <cell r="L147">
            <v>1.0079761656623907</v>
          </cell>
          <cell r="M147">
            <v>1.0031483396715477</v>
          </cell>
          <cell r="N147">
            <v>1.003362570449934</v>
          </cell>
          <cell r="O147">
            <v>0.9794801391169945</v>
          </cell>
          <cell r="P147">
            <v>0.97255361357264447</v>
          </cell>
          <cell r="Q147">
            <v>1.0053595552260342</v>
          </cell>
          <cell r="R147">
            <v>0.97156814061471519</v>
          </cell>
          <cell r="S147">
            <v>1.007976165684465</v>
          </cell>
          <cell r="T147">
            <v>1.0079761657082946</v>
          </cell>
          <cell r="U147">
            <v>1.0079761656706105</v>
          </cell>
          <cell r="V147">
            <v>1.0079761656803972</v>
          </cell>
          <cell r="W147">
            <v>0.97967836394143271</v>
          </cell>
          <cell r="X147">
            <v>1.007976165685194</v>
          </cell>
          <cell r="Y147">
            <v>0.97754169127414614</v>
          </cell>
          <cell r="Z147">
            <v>1.0079761656386519</v>
          </cell>
        </row>
        <row r="148">
          <cell r="C148">
            <v>1.0210068267809669</v>
          </cell>
          <cell r="D148">
            <v>1</v>
          </cell>
          <cell r="E148">
            <v>1.06518080569642</v>
          </cell>
          <cell r="F148">
            <v>1.0174091344744605</v>
          </cell>
          <cell r="G148">
            <v>1.0168160284473695</v>
          </cell>
          <cell r="H148">
            <v>1.0178505661237143</v>
          </cell>
          <cell r="I148">
            <v>1.0200773363373006</v>
          </cell>
          <cell r="J148">
            <v>0.96826835625212893</v>
          </cell>
          <cell r="K148">
            <v>0.93161640496862064</v>
          </cell>
          <cell r="L148">
            <v>1.0291505463738035</v>
          </cell>
          <cell r="M148">
            <v>1.0242213030786422</v>
          </cell>
          <cell r="N148">
            <v>1.0244400341658815</v>
          </cell>
          <cell r="O148">
            <v>1.0000559087348224</v>
          </cell>
          <cell r="P148">
            <v>0.9929838788681683</v>
          </cell>
          <cell r="Q148">
            <v>1.0264789692552572</v>
          </cell>
          <cell r="R148">
            <v>0.99197770425051457</v>
          </cell>
          <cell r="S148">
            <v>1.0291505463963415</v>
          </cell>
          <cell r="T148">
            <v>1.0291505464206718</v>
          </cell>
          <cell r="U148">
            <v>1.0291505463821962</v>
          </cell>
          <cell r="V148">
            <v>1.0291505463921884</v>
          </cell>
          <cell r="W148">
            <v>1.0002582976338112</v>
          </cell>
          <cell r="X148">
            <v>1.029150546397086</v>
          </cell>
          <cell r="Y148">
            <v>0.99807674025391546</v>
          </cell>
          <cell r="Z148">
            <v>1.0291505463495663</v>
          </cell>
        </row>
        <row r="149">
          <cell r="C149">
            <v>0.95852912606083607</v>
          </cell>
          <cell r="D149">
            <v>0.93880775418798079</v>
          </cell>
          <cell r="E149">
            <v>1</v>
          </cell>
          <cell r="F149">
            <v>0.95515158462630545</v>
          </cell>
          <cell r="G149">
            <v>0.954594772089017</v>
          </cell>
          <cell r="H149">
            <v>0.955566004081569</v>
          </cell>
          <cell r="I149">
            <v>0.95765651322487855</v>
          </cell>
          <cell r="J149">
            <v>0.90901784098434879</v>
          </cell>
          <cell r="K149">
            <v>0.87460870491327114</v>
          </cell>
          <cell r="L149">
            <v>0.9661745131625239</v>
          </cell>
          <cell r="M149">
            <v>0.96154690133474741</v>
          </cell>
          <cell r="N149">
            <v>0.96175224777552937</v>
          </cell>
          <cell r="O149">
            <v>0.93886024174175886</v>
          </cell>
          <cell r="P149">
            <v>0.93222096526509501</v>
          </cell>
          <cell r="Q149">
            <v>0.96366641584772128</v>
          </cell>
          <cell r="R149">
            <v>0.93127636073197451</v>
          </cell>
          <cell r="S149">
            <v>0.96617451318368264</v>
          </cell>
          <cell r="T149">
            <v>0.96617451320652425</v>
          </cell>
          <cell r="U149">
            <v>0.96617451317040282</v>
          </cell>
          <cell r="V149">
            <v>0.96617451317978376</v>
          </cell>
          <cell r="W149">
            <v>0.93905024600949116</v>
          </cell>
          <cell r="X149">
            <v>0.96617451318438163</v>
          </cell>
          <cell r="Y149">
            <v>0.93700218302503901</v>
          </cell>
          <cell r="Z149">
            <v>0.96617451313976965</v>
          </cell>
        </row>
        <row r="150">
          <cell r="C150">
            <v>1.0035361313208229</v>
          </cell>
          <cell r="D150">
            <v>0.98288875744814996</v>
          </cell>
          <cell r="E150">
            <v>1.0469542385685735</v>
          </cell>
          <cell r="F150">
            <v>1</v>
          </cell>
          <cell r="G150">
            <v>0.99941704275399779</v>
          </cell>
          <cell r="H150">
            <v>1.0004338782052336</v>
          </cell>
          <cell r="I150">
            <v>1.0026225456135878</v>
          </cell>
          <cell r="J150">
            <v>0.95170008155301755</v>
          </cell>
          <cell r="K150">
            <v>0.91567529069791997</v>
          </cell>
          <cell r="L150">
            <v>1.0115405017524324</v>
          </cell>
          <cell r="M150">
            <v>1.0066956039348918</v>
          </cell>
          <cell r="N150">
            <v>1.0069105922614434</v>
          </cell>
          <cell r="O150">
            <v>0.98294370951505006</v>
          </cell>
          <cell r="P150">
            <v>0.97599269086677809</v>
          </cell>
          <cell r="Q150">
            <v>1.0089146386379575</v>
          </cell>
          <cell r="R150">
            <v>0.97500373314705657</v>
          </cell>
          <cell r="S150">
            <v>1.0115405017745847</v>
          </cell>
          <cell r="T150">
            <v>1.0115405017984986</v>
          </cell>
          <cell r="U150">
            <v>1.0115405017606813</v>
          </cell>
          <cell r="V150">
            <v>1.0115405017705026</v>
          </cell>
          <cell r="W150">
            <v>0.98314263528849855</v>
          </cell>
          <cell r="X150">
            <v>1.0115405017753165</v>
          </cell>
          <cell r="Y150">
            <v>0.98099840706607089</v>
          </cell>
          <cell r="Z150">
            <v>1.0115405017286097</v>
          </cell>
        </row>
        <row r="151">
          <cell r="C151">
            <v>1.0041214912199963</v>
          </cell>
          <cell r="D151">
            <v>0.98346207379023431</v>
          </cell>
          <cell r="E151">
            <v>1.0475649241317539</v>
          </cell>
          <cell r="F151">
            <v>1.0005832972833801</v>
          </cell>
          <cell r="G151">
            <v>1</v>
          </cell>
          <cell r="H151">
            <v>1.001017428568592</v>
          </cell>
          <cell r="I151">
            <v>1.0032073726207</v>
          </cell>
          <cell r="J151">
            <v>0.95225520562518018</v>
          </cell>
          <cell r="K151">
            <v>0.91620940160744235</v>
          </cell>
          <cell r="L151">
            <v>1.0121305305791337</v>
          </cell>
          <cell r="M151">
            <v>1.0072828067458577</v>
          </cell>
          <cell r="N151">
            <v>1.0074979204745163</v>
          </cell>
          <cell r="O151">
            <v>0.98351705791052579</v>
          </cell>
          <cell r="P151">
            <v>0.97656198475195966</v>
          </cell>
          <cell r="Q151">
            <v>1.0095031358058375</v>
          </cell>
          <cell r="R151">
            <v>0.97557245017588679</v>
          </cell>
          <cell r="S151">
            <v>1.0121305306012989</v>
          </cell>
          <cell r="T151">
            <v>1.0121305306252268</v>
          </cell>
          <cell r="U151">
            <v>1.0121305305873873</v>
          </cell>
          <cell r="V151">
            <v>1.0121305305972144</v>
          </cell>
          <cell r="W151">
            <v>0.98371609971683749</v>
          </cell>
          <cell r="X151">
            <v>1.012130530602031</v>
          </cell>
          <cell r="Y151">
            <v>0.98157062077191282</v>
          </cell>
          <cell r="Z151">
            <v>1.012130530555297</v>
          </cell>
        </row>
        <row r="152">
          <cell r="C152">
            <v>1.0031009076993223</v>
          </cell>
          <cell r="D152">
            <v>0.98246248838697936</v>
          </cell>
          <cell r="E152">
            <v>1.0465001849465525</v>
          </cell>
          <cell r="F152">
            <v>0.99956630996342122</v>
          </cell>
          <cell r="G152">
            <v>0.9989836055401683</v>
          </cell>
          <cell r="H152">
            <v>1</v>
          </cell>
          <cell r="I152">
            <v>1.002187718205106</v>
          </cell>
          <cell r="J152">
            <v>0.95128733870983684</v>
          </cell>
          <cell r="K152">
            <v>0.91527817144760293</v>
          </cell>
          <cell r="L152">
            <v>1.0111018067152264</v>
          </cell>
          <cell r="M152">
            <v>1.0062590100815976</v>
          </cell>
          <cell r="N152">
            <v>1.0064739051698539</v>
          </cell>
          <cell r="O152">
            <v>0.98251741662171554</v>
          </cell>
          <cell r="P152">
            <v>0.97556941256097551</v>
          </cell>
          <cell r="Q152">
            <v>1.0084770824114218</v>
          </cell>
          <cell r="R152">
            <v>0.97458088374236362</v>
          </cell>
          <cell r="S152">
            <v>1.0111018067373692</v>
          </cell>
          <cell r="T152">
            <v>1.0111018067612729</v>
          </cell>
          <cell r="U152">
            <v>1.0111018067234718</v>
          </cell>
          <cell r="V152">
            <v>1.0111018067332889</v>
          </cell>
          <cell r="W152">
            <v>0.98271625612303815</v>
          </cell>
          <cell r="X152">
            <v>1.0111018067381006</v>
          </cell>
          <cell r="Y152">
            <v>0.98057295783102671</v>
          </cell>
          <cell r="Z152">
            <v>1.0111018066914141</v>
          </cell>
        </row>
        <row r="153">
          <cell r="C153">
            <v>1.0009111960540205</v>
          </cell>
          <cell r="D153">
            <v>0.98031782922519339</v>
          </cell>
          <cell r="E153">
            <v>1.0442157351726571</v>
          </cell>
          <cell r="F153">
            <v>0.99738431414188589</v>
          </cell>
          <cell r="G153">
            <v>0.99680288172890785</v>
          </cell>
          <cell r="H153">
            <v>0.99781705745803373</v>
          </cell>
          <cell r="I153">
            <v>1</v>
          </cell>
          <cell r="J153">
            <v>0.94921073310853332</v>
          </cell>
          <cell r="K153">
            <v>0.91328017178941689</v>
          </cell>
          <cell r="L153">
            <v>1.0088946295670889</v>
          </cell>
          <cell r="M153">
            <v>1.0040624044802535</v>
          </cell>
          <cell r="N153">
            <v>1.0042768304648799</v>
          </cell>
          <cell r="O153">
            <v>0.98037263755474924</v>
          </cell>
          <cell r="P153">
            <v>0.97343980058765511</v>
          </cell>
          <cell r="Q153">
            <v>1.0062756348856279</v>
          </cell>
          <cell r="R153">
            <v>0.9724534296706554</v>
          </cell>
          <cell r="S153">
            <v>1.0088946295891832</v>
          </cell>
          <cell r="T153">
            <v>1.0088946296130348</v>
          </cell>
          <cell r="U153">
            <v>1.0088946295753163</v>
          </cell>
          <cell r="V153">
            <v>1.008894629585112</v>
          </cell>
          <cell r="W153">
            <v>0.98057104300086539</v>
          </cell>
          <cell r="X153">
            <v>1.0088946295899131</v>
          </cell>
          <cell r="Y153">
            <v>0.97843242340587566</v>
          </cell>
          <cell r="Z153">
            <v>1.0088946295433285</v>
          </cell>
        </row>
        <row r="154">
          <cell r="C154">
            <v>1.0544667913479817</v>
          </cell>
          <cell r="D154">
            <v>1.0327715385336917</v>
          </cell>
          <cell r="E154">
            <v>1.1000884195156491</v>
          </cell>
          <cell r="F154">
            <v>1.0507511971294201</v>
          </cell>
          <cell r="G154">
            <v>1.0501386541053079</v>
          </cell>
          <cell r="H154">
            <v>1.0512070951729775</v>
          </cell>
          <cell r="I154">
            <v>1.0535068400724241</v>
          </cell>
          <cell r="J154">
            <v>1</v>
          </cell>
          <cell r="K154">
            <v>0.96214690788266921</v>
          </cell>
          <cell r="L154">
            <v>1.0628773931612627</v>
          </cell>
          <cell r="M154">
            <v>1.057786610979512</v>
          </cell>
          <cell r="N154">
            <v>1.0580125102210052</v>
          </cell>
          <cell r="O154">
            <v>1.0328292794837719</v>
          </cell>
          <cell r="P154">
            <v>1.0255254883178313</v>
          </cell>
          <cell r="Q154">
            <v>1.06011826435023</v>
          </cell>
          <cell r="R154">
            <v>1.0244863398099233</v>
          </cell>
          <cell r="S154">
            <v>1.0628773931845392</v>
          </cell>
          <cell r="T154">
            <v>1.0628773932096669</v>
          </cell>
          <cell r="U154">
            <v>1.0628773931699302</v>
          </cell>
          <cell r="V154">
            <v>1.06287739318025</v>
          </cell>
          <cell r="W154">
            <v>1.0330383009783628</v>
          </cell>
          <cell r="X154">
            <v>1.0628773931853082</v>
          </cell>
          <cell r="Y154">
            <v>1.0307852506067281</v>
          </cell>
          <cell r="Z154">
            <v>1.062877393136231</v>
          </cell>
        </row>
        <row r="155">
          <cell r="C155">
            <v>1.095951961918658</v>
          </cell>
          <cell r="D155">
            <v>1.0734031675125801</v>
          </cell>
          <cell r="E155">
            <v>1.1433684508081394</v>
          </cell>
          <cell r="F155">
            <v>1.0920901876011184</v>
          </cell>
          <cell r="G155">
            <v>1.0914535457129684</v>
          </cell>
          <cell r="H155">
            <v>1.0925640217316679</v>
          </cell>
          <cell r="I155">
            <v>1.0949542439322539</v>
          </cell>
          <cell r="J155">
            <v>1.0393423206032346</v>
          </cell>
          <cell r="K155">
            <v>1</v>
          </cell>
          <cell r="L155">
            <v>1.1046934563249433</v>
          </cell>
          <cell r="M155">
            <v>1.0994023909584771</v>
          </cell>
          <cell r="N155">
            <v>1.0996371776003528</v>
          </cell>
          <cell r="O155">
            <v>1.0734631801256302</v>
          </cell>
          <cell r="P155">
            <v>1.0658720408660201</v>
          </cell>
          <cell r="Q155">
            <v>1.1018257769836415</v>
          </cell>
          <cell r="R155">
            <v>1.0647920098443597</v>
          </cell>
          <cell r="S155">
            <v>1.1046934563491357</v>
          </cell>
          <cell r="T155">
            <v>1.104693456375252</v>
          </cell>
          <cell r="U155">
            <v>1.1046934563339519</v>
          </cell>
          <cell r="V155">
            <v>1.1046934563446777</v>
          </cell>
          <cell r="W155">
            <v>1.0736804250108742</v>
          </cell>
          <cell r="X155">
            <v>1.1046934563499349</v>
          </cell>
          <cell r="Y155">
            <v>1.0713387344091836</v>
          </cell>
          <cell r="Z155">
            <v>1.1046934562989268</v>
          </cell>
        </row>
        <row r="156">
          <cell r="C156">
            <v>0.99208695013423343</v>
          </cell>
          <cell r="D156">
            <v>0.97167513880596468</v>
          </cell>
          <cell r="E156">
            <v>1.0350097072285183</v>
          </cell>
          <cell r="F156">
            <v>0.98859116196292762</v>
          </cell>
          <cell r="G156">
            <v>0.98801485558172752</v>
          </cell>
          <cell r="H156">
            <v>0.98902009012198977</v>
          </cell>
          <cell r="I156">
            <v>0.99118378737836521</v>
          </cell>
          <cell r="J156">
            <v>0.94084228946271065</v>
          </cell>
          <cell r="K156">
            <v>0.90522849961179819</v>
          </cell>
          <cell r="L156">
            <v>1</v>
          </cell>
          <cell r="M156">
            <v>0.99521037683696578</v>
          </cell>
          <cell r="N156">
            <v>0.99542291239652003</v>
          </cell>
          <cell r="O156">
            <v>0.97172946393363369</v>
          </cell>
          <cell r="P156">
            <v>0.96485774833131266</v>
          </cell>
          <cell r="Q156">
            <v>0.99740409493250559</v>
          </cell>
          <cell r="R156">
            <v>0.9638800734700409</v>
          </cell>
          <cell r="S156">
            <v>1.0000000000218996</v>
          </cell>
          <cell r="T156">
            <v>1.0000000000455407</v>
          </cell>
          <cell r="U156">
            <v>1.0000000000081548</v>
          </cell>
          <cell r="V156">
            <v>1.0000000000178642</v>
          </cell>
          <cell r="W156">
            <v>0.97192612019515157</v>
          </cell>
          <cell r="X156">
            <v>1.000000000022623</v>
          </cell>
          <cell r="Y156">
            <v>0.96980635512522806</v>
          </cell>
          <cell r="Z156">
            <v>0.99999999997644917</v>
          </cell>
        </row>
        <row r="157">
          <cell r="C157">
            <v>0.99686154126260274</v>
          </cell>
          <cell r="D157">
            <v>0.97635149453947401</v>
          </cell>
          <cell r="E157">
            <v>1.0399908715964608</v>
          </cell>
          <cell r="F157">
            <v>0.99334892900225202</v>
          </cell>
          <cell r="G157">
            <v>0.99276984904628163</v>
          </cell>
          <cell r="H157">
            <v>0.99377992145273808</v>
          </cell>
          <cell r="I157">
            <v>0.99595403187876907</v>
          </cell>
          <cell r="J157">
            <v>0.94537025674204589</v>
          </cell>
          <cell r="K157">
            <v>0.90958506932860461</v>
          </cell>
          <cell r="L157">
            <v>1.0048126740581793</v>
          </cell>
          <cell r="M157">
            <v>1</v>
          </cell>
          <cell r="N157">
            <v>1.000213558423928</v>
          </cell>
          <cell r="O157">
            <v>0.97640608111627569</v>
          </cell>
          <cell r="P157">
            <v>0.96950129418654007</v>
          </cell>
          <cell r="Q157">
            <v>1.0022042757457092</v>
          </cell>
          <cell r="R157">
            <v>0.96851891409482616</v>
          </cell>
          <cell r="S157">
            <v>1.0048126740801844</v>
          </cell>
          <cell r="T157">
            <v>1.0048126741039394</v>
          </cell>
          <cell r="U157">
            <v>1.0048126740663734</v>
          </cell>
          <cell r="V157">
            <v>1.0048126740761294</v>
          </cell>
          <cell r="W157">
            <v>0.97660368382028173</v>
          </cell>
          <cell r="X157">
            <v>1.0048126740809113</v>
          </cell>
          <cell r="Y157">
            <v>0.97447371701199681</v>
          </cell>
          <cell r="Z157">
            <v>1.0048126740345151</v>
          </cell>
        </row>
        <row r="158">
          <cell r="C158">
            <v>0.99664869853733318</v>
          </cell>
          <cell r="D158">
            <v>0.97614303097225119</v>
          </cell>
          <cell r="E158">
            <v>1.0397688202059681</v>
          </cell>
          <cell r="F158">
            <v>0.99313683626475446</v>
          </cell>
          <cell r="G158">
            <v>0.99255787994978206</v>
          </cell>
          <cell r="H158">
            <v>0.99356773669282417</v>
          </cell>
          <cell r="I158">
            <v>0.99574138291839298</v>
          </cell>
          <cell r="J158">
            <v>0.94516840806647262</v>
          </cell>
          <cell r="K158">
            <v>0.90939086124954149</v>
          </cell>
          <cell r="L158">
            <v>1.004598133664073</v>
          </cell>
          <cell r="M158">
            <v>0.99978648717353458</v>
          </cell>
          <cell r="N158">
            <v>1</v>
          </cell>
          <cell r="O158">
            <v>0.97619760589411853</v>
          </cell>
          <cell r="P158">
            <v>0.96929429322495653</v>
          </cell>
          <cell r="Q158">
            <v>1.001990292278099</v>
          </cell>
          <cell r="R158">
            <v>0.9683121228839926</v>
          </cell>
          <cell r="S158">
            <v>1.0045981336860732</v>
          </cell>
          <cell r="T158">
            <v>1.0045981337098231</v>
          </cell>
          <cell r="U158">
            <v>1.0045981336722654</v>
          </cell>
          <cell r="V158">
            <v>1.0045981336820191</v>
          </cell>
          <cell r="W158">
            <v>0.97639516640741264</v>
          </cell>
          <cell r="X158">
            <v>1.0045981336868</v>
          </cell>
          <cell r="Y158">
            <v>0.9742656543743613</v>
          </cell>
          <cell r="Z158">
            <v>1.0045981336404139</v>
          </cell>
        </row>
        <row r="159">
          <cell r="C159">
            <v>1.0209497467723074</v>
          </cell>
          <cell r="D159">
            <v>0.99994409439078946</v>
          </cell>
          <cell r="E159">
            <v>1.0651212561145582</v>
          </cell>
          <cell r="F159">
            <v>1.0173522555969812</v>
          </cell>
          <cell r="G159">
            <v>1.0167591827278442</v>
          </cell>
          <cell r="H159">
            <v>1.0177936625677297</v>
          </cell>
          <cell r="I159">
            <v>1.0200203082923707</v>
          </cell>
          <cell r="J159">
            <v>0.96821422461979334</v>
          </cell>
          <cell r="K159">
            <v>0.93156432238595033</v>
          </cell>
          <cell r="L159">
            <v>1.0290930110855392</v>
          </cell>
          <cell r="M159">
            <v>1.0241640433627273</v>
          </cell>
          <cell r="N159">
            <v>1.0243827622216717</v>
          </cell>
          <cell r="O159">
            <v>1</v>
          </cell>
          <cell r="P159">
            <v>0.99292836549948393</v>
          </cell>
          <cell r="Q159">
            <v>1.0264215833231392</v>
          </cell>
          <cell r="R159">
            <v>0.9919222471326351</v>
          </cell>
          <cell r="S159">
            <v>1.0290930111080758</v>
          </cell>
          <cell r="T159">
            <v>1.0290930111324048</v>
          </cell>
          <cell r="U159">
            <v>1.0290930110939314</v>
          </cell>
          <cell r="V159">
            <v>1.0290930111039229</v>
          </cell>
          <cell r="W159">
            <v>1.0002023775843143</v>
          </cell>
          <cell r="X159">
            <v>1.0290930111088203</v>
          </cell>
          <cell r="Y159">
            <v>0.99802094216571269</v>
          </cell>
          <cell r="Z159">
            <v>1.0290930110613032</v>
          </cell>
        </row>
        <row r="160">
          <cell r="C160">
            <v>1.0282209495130372</v>
          </cell>
          <cell r="D160">
            <v>1.0070656949031529</v>
          </cell>
          <cell r="E160">
            <v>1.0727070482861654</v>
          </cell>
          <cell r="F160">
            <v>1.0245978370103377</v>
          </cell>
          <cell r="G160">
            <v>1.0240005402770143</v>
          </cell>
          <cell r="H160">
            <v>1.0250423876809458</v>
          </cell>
          <cell r="I160">
            <v>1.0272848915734807</v>
          </cell>
          <cell r="J160">
            <v>0.97510984504178377</v>
          </cell>
          <cell r="K160">
            <v>0.93819892225290091</v>
          </cell>
          <cell r="L160">
            <v>1.036422210143894</v>
          </cell>
          <cell r="M160">
            <v>1.0314581383195056</v>
          </cell>
          <cell r="N160">
            <v>1.0316784148938729</v>
          </cell>
          <cell r="O160">
            <v>1.0071219986720379</v>
          </cell>
          <cell r="P160">
            <v>1</v>
          </cell>
          <cell r="Q160">
            <v>1.0337317564765176</v>
          </cell>
          <cell r="R160">
            <v>0.99898671605947864</v>
          </cell>
          <cell r="S160">
            <v>1.0364222101665912</v>
          </cell>
          <cell r="T160">
            <v>1.0364222101910934</v>
          </cell>
          <cell r="U160">
            <v>1.0364222101523457</v>
          </cell>
          <cell r="V160">
            <v>1.0364222101624088</v>
          </cell>
          <cell r="W160">
            <v>1.0073258175892388</v>
          </cell>
          <cell r="X160">
            <v>1.0364222101673408</v>
          </cell>
          <cell r="Y160">
            <v>1.005128845990483</v>
          </cell>
          <cell r="Z160">
            <v>1.0364222101194853</v>
          </cell>
        </row>
        <row r="161">
          <cell r="C161">
            <v>0.9946690164745795</v>
          </cell>
          <cell r="D161">
            <v>0.97420408011430715</v>
          </cell>
          <cell r="E161">
            <v>1.0377034869688975</v>
          </cell>
          <cell r="F161">
            <v>0.99116412995058512</v>
          </cell>
          <cell r="G161">
            <v>0.99058632363905286</v>
          </cell>
          <cell r="H161">
            <v>0.99159417446437981</v>
          </cell>
          <cell r="I161">
            <v>0.99376350309193262</v>
          </cell>
          <cell r="J161">
            <v>0.94329098330639749</v>
          </cell>
          <cell r="K161">
            <v>0.90758450282185288</v>
          </cell>
          <cell r="L161">
            <v>1.002602661329228</v>
          </cell>
          <cell r="M161">
            <v>0.99780057239920572</v>
          </cell>
          <cell r="N161">
            <v>0.99801366111684187</v>
          </cell>
          <cell r="O161">
            <v>0.97425854663188516</v>
          </cell>
          <cell r="P161">
            <v>0.96736894628110048</v>
          </cell>
          <cell r="Q161">
            <v>1</v>
          </cell>
          <cell r="R161">
            <v>0.96638872686327471</v>
          </cell>
          <cell r="S161">
            <v>1.0026026613511845</v>
          </cell>
          <cell r="T161">
            <v>1.0026026613748873</v>
          </cell>
          <cell r="U161">
            <v>1.0026026613374039</v>
          </cell>
          <cell r="V161">
            <v>1.0026026613471386</v>
          </cell>
          <cell r="W161">
            <v>0.97445571472305004</v>
          </cell>
          <cell r="X161">
            <v>1.0026026613519099</v>
          </cell>
          <cell r="Y161">
            <v>0.97233043262255203</v>
          </cell>
          <cell r="Z161">
            <v>1.0026026613056158</v>
          </cell>
        </row>
        <row r="162">
          <cell r="C162">
            <v>1.0292638860793601</v>
          </cell>
          <cell r="D162">
            <v>1.0080871734466519</v>
          </cell>
          <cell r="E162">
            <v>1.0737951076241314</v>
          </cell>
          <cell r="F162">
            <v>1.0256370986111634</v>
          </cell>
          <cell r="G162">
            <v>1.0250391960327592</v>
          </cell>
          <cell r="H162">
            <v>1.0260821001947296</v>
          </cell>
          <cell r="I162">
            <v>1.0283268786852588</v>
          </cell>
          <cell r="J162">
            <v>0.97609891039204444</v>
          </cell>
          <cell r="K162">
            <v>0.93915054842134815</v>
          </cell>
          <cell r="L162">
            <v>1.037473465345045</v>
          </cell>
          <cell r="M162">
            <v>1.0325043584043951</v>
          </cell>
          <cell r="N162">
            <v>1.0327248584078748</v>
          </cell>
          <cell r="O162">
            <v>1.0081435343251099</v>
          </cell>
          <cell r="P162">
            <v>1.0010143117263044</v>
          </cell>
          <cell r="Q162">
            <v>1.0347802827189649</v>
          </cell>
          <cell r="R162">
            <v>1</v>
          </cell>
          <cell r="S162">
            <v>1.0374734653677653</v>
          </cell>
          <cell r="T162">
            <v>1.0374734653922923</v>
          </cell>
          <cell r="U162">
            <v>1.0374734653535056</v>
          </cell>
          <cell r="V162">
            <v>1.0374734653635787</v>
          </cell>
          <cell r="W162">
            <v>1.0083475599782288</v>
          </cell>
          <cell r="X162">
            <v>1.0374734653685158</v>
          </cell>
          <cell r="Y162">
            <v>1.0061483599654177</v>
          </cell>
          <cell r="Z162">
            <v>1.0374734653206117</v>
          </cell>
        </row>
        <row r="163">
          <cell r="C163">
            <v>0.99208695011250714</v>
          </cell>
          <cell r="D163">
            <v>0.97167513878468537</v>
          </cell>
          <cell r="E163">
            <v>1.0350097072058519</v>
          </cell>
          <cell r="F163">
            <v>0.98859116194127794</v>
          </cell>
          <cell r="G163">
            <v>0.9880148555600905</v>
          </cell>
          <cell r="H163">
            <v>0.98902009010033065</v>
          </cell>
          <cell r="I163">
            <v>0.99118378735665869</v>
          </cell>
          <cell r="J163">
            <v>0.94084228944210657</v>
          </cell>
          <cell r="K163">
            <v>0.90522849959197416</v>
          </cell>
          <cell r="L163">
            <v>0.99999999997810041</v>
          </cell>
          <cell r="M163">
            <v>0.9952103768151711</v>
          </cell>
          <cell r="N163">
            <v>0.99542291237472069</v>
          </cell>
          <cell r="O163">
            <v>0.97172946391235326</v>
          </cell>
          <cell r="P163">
            <v>0.96485774831018267</v>
          </cell>
          <cell r="Q163">
            <v>0.99740409491066284</v>
          </cell>
          <cell r="R163">
            <v>0.96388007344893234</v>
          </cell>
          <cell r="S163">
            <v>1</v>
          </cell>
          <cell r="T163">
            <v>1.0000000000236411</v>
          </cell>
          <cell r="U163">
            <v>0.99999999998625522</v>
          </cell>
          <cell r="V163">
            <v>0.99999999999596456</v>
          </cell>
          <cell r="W163">
            <v>0.97192612017386681</v>
          </cell>
          <cell r="X163">
            <v>1.0000000000007234</v>
          </cell>
          <cell r="Y163">
            <v>0.96980635510398971</v>
          </cell>
          <cell r="Z163">
            <v>0.99999999995454958</v>
          </cell>
        </row>
        <row r="164">
          <cell r="C164">
            <v>0.99208695008905301</v>
          </cell>
          <cell r="D164">
            <v>0.97167513876171385</v>
          </cell>
          <cell r="E164">
            <v>1.0350097071813831</v>
          </cell>
          <cell r="F164">
            <v>0.98859116191790641</v>
          </cell>
          <cell r="G164">
            <v>0.98801485553673263</v>
          </cell>
          <cell r="H164">
            <v>0.98902009007694902</v>
          </cell>
          <cell r="I164">
            <v>0.99118378733322599</v>
          </cell>
          <cell r="J164">
            <v>0.94084228941986392</v>
          </cell>
          <cell r="K164">
            <v>0.90522849957057339</v>
          </cell>
          <cell r="L164">
            <v>0.99999999995445921</v>
          </cell>
          <cell r="M164">
            <v>0.99521037679164315</v>
          </cell>
          <cell r="N164">
            <v>0.99542291235118763</v>
          </cell>
          <cell r="O164">
            <v>0.97172946388938042</v>
          </cell>
          <cell r="P164">
            <v>0.96485774828737225</v>
          </cell>
          <cell r="Q164">
            <v>0.99740409488708304</v>
          </cell>
          <cell r="R164">
            <v>0.96388007342614501</v>
          </cell>
          <cell r="S164">
            <v>0.9999999999763588</v>
          </cell>
          <cell r="T164">
            <v>1</v>
          </cell>
          <cell r="U164">
            <v>0.99999999996261402</v>
          </cell>
          <cell r="V164">
            <v>0.99999999997232336</v>
          </cell>
          <cell r="W164">
            <v>0.97192612015088931</v>
          </cell>
          <cell r="X164">
            <v>0.99999999997708222</v>
          </cell>
          <cell r="Y164">
            <v>0.96980635508106239</v>
          </cell>
          <cell r="Z164">
            <v>0.99999999993090838</v>
          </cell>
        </row>
        <row r="165">
          <cell r="C165">
            <v>0.99208695012614312</v>
          </cell>
          <cell r="D165">
            <v>0.97167513879804079</v>
          </cell>
          <cell r="E165">
            <v>1.0350097072200779</v>
          </cell>
          <cell r="F165">
            <v>0.98859116195486585</v>
          </cell>
          <cell r="G165">
            <v>0.98801485557367053</v>
          </cell>
          <cell r="H165">
            <v>0.98902009011392444</v>
          </cell>
          <cell r="I165">
            <v>0.99118378737028234</v>
          </cell>
          <cell r="J165">
            <v>0.94084228945503823</v>
          </cell>
          <cell r="K165">
            <v>0.9052284996044162</v>
          </cell>
          <cell r="L165">
            <v>0.99999999999184519</v>
          </cell>
          <cell r="M165">
            <v>0.99521037682885005</v>
          </cell>
          <cell r="N165">
            <v>0.99542291238840253</v>
          </cell>
          <cell r="O165">
            <v>0.97172946392570947</v>
          </cell>
          <cell r="P165">
            <v>0.9648577483234444</v>
          </cell>
          <cell r="Q165">
            <v>0.99740409492437188</v>
          </cell>
          <cell r="R165">
            <v>0.96388007346218063</v>
          </cell>
          <cell r="S165">
            <v>1.0000000000137448</v>
          </cell>
          <cell r="T165">
            <v>1.0000000000373859</v>
          </cell>
          <cell r="U165">
            <v>1</v>
          </cell>
          <cell r="V165">
            <v>1.0000000000097093</v>
          </cell>
          <cell r="W165">
            <v>0.97192612018722568</v>
          </cell>
          <cell r="X165">
            <v>1.0000000000144682</v>
          </cell>
          <cell r="Y165">
            <v>0.9698063551173195</v>
          </cell>
          <cell r="Z165">
            <v>0.99999999996829436</v>
          </cell>
        </row>
        <row r="166">
          <cell r="C166">
            <v>0.99208695011651071</v>
          </cell>
          <cell r="D166">
            <v>0.97167513878860656</v>
          </cell>
          <cell r="E166">
            <v>1.0350097072100288</v>
          </cell>
          <cell r="F166">
            <v>0.98859116194526742</v>
          </cell>
          <cell r="G166">
            <v>0.98801485556407753</v>
          </cell>
          <cell r="H166">
            <v>0.98902009010432179</v>
          </cell>
          <cell r="I166">
            <v>0.9911837873606586</v>
          </cell>
          <cell r="J166">
            <v>0.94084228944590331</v>
          </cell>
          <cell r="K166">
            <v>0.90522849959562712</v>
          </cell>
          <cell r="L166">
            <v>0.99999999998213596</v>
          </cell>
          <cell r="M166">
            <v>0.99521037681918723</v>
          </cell>
          <cell r="N166">
            <v>0.9954229123787377</v>
          </cell>
          <cell r="O166">
            <v>0.97172946391627468</v>
          </cell>
          <cell r="P166">
            <v>0.96485774831407634</v>
          </cell>
          <cell r="Q166">
            <v>0.99740409491468784</v>
          </cell>
          <cell r="R166">
            <v>0.96388007345282201</v>
          </cell>
          <cell r="S166">
            <v>1.0000000000040354</v>
          </cell>
          <cell r="T166">
            <v>1.0000000000276767</v>
          </cell>
          <cell r="U166">
            <v>0.99999999999029077</v>
          </cell>
          <cell r="V166">
            <v>1</v>
          </cell>
          <cell r="W166">
            <v>0.9719261201777889</v>
          </cell>
          <cell r="X166">
            <v>1.0000000000047589</v>
          </cell>
          <cell r="Y166">
            <v>0.96980635510790336</v>
          </cell>
          <cell r="Z166">
            <v>0.99999999995858502</v>
          </cell>
        </row>
        <row r="167">
          <cell r="C167">
            <v>1.0207431712351076</v>
          </cell>
          <cell r="D167">
            <v>0.99974176906662782</v>
          </cell>
          <cell r="E167">
            <v>1.0649057430627549</v>
          </cell>
          <cell r="F167">
            <v>1.0171464079640435</v>
          </cell>
          <cell r="G167">
            <v>1.0165534550952757</v>
          </cell>
          <cell r="H167">
            <v>1.0175877256219907</v>
          </cell>
          <cell r="I167">
            <v>1.0198139208146262</v>
          </cell>
          <cell r="J167">
            <v>0.96801831941073913</v>
          </cell>
          <cell r="K167">
            <v>0.93137583279482072</v>
          </cell>
          <cell r="L167">
            <v>1.028884787867633</v>
          </cell>
          <cell r="M167">
            <v>1.0239568174555687</v>
          </cell>
          <cell r="N167">
            <v>1.0241754920596748</v>
          </cell>
          <cell r="O167">
            <v>0.99979766336408538</v>
          </cell>
          <cell r="P167">
            <v>0.99272745971430454</v>
          </cell>
          <cell r="Q167">
            <v>1.0262139006329394</v>
          </cell>
          <cell r="R167">
            <v>0.99172154492206144</v>
          </cell>
          <cell r="S167">
            <v>1.028884787890165</v>
          </cell>
          <cell r="T167">
            <v>1.0288847879144891</v>
          </cell>
          <cell r="U167">
            <v>1.0288847878760232</v>
          </cell>
          <cell r="V167">
            <v>1.028884787886013</v>
          </cell>
          <cell r="W167">
            <v>1</v>
          </cell>
          <cell r="X167">
            <v>1.0288847878909093</v>
          </cell>
          <cell r="Y167">
            <v>0.99781900596570261</v>
          </cell>
          <cell r="Z167">
            <v>1.0288847878434018</v>
          </cell>
        </row>
        <row r="168">
          <cell r="C168">
            <v>0.99208695011178949</v>
          </cell>
          <cell r="D168">
            <v>0.97167513878398248</v>
          </cell>
          <cell r="E168">
            <v>1.0350097072051032</v>
          </cell>
          <cell r="F168">
            <v>0.98859116194056273</v>
          </cell>
          <cell r="G168">
            <v>0.98801485555937574</v>
          </cell>
          <cell r="H168">
            <v>0.98902009009961522</v>
          </cell>
          <cell r="I168">
            <v>0.9911837873559417</v>
          </cell>
          <cell r="J168">
            <v>0.94084228944142601</v>
          </cell>
          <cell r="K168">
            <v>0.90522849959131924</v>
          </cell>
          <cell r="L168">
            <v>0.99999999997737699</v>
          </cell>
          <cell r="M168">
            <v>0.99521037681445113</v>
          </cell>
          <cell r="N168">
            <v>0.9954229123740006</v>
          </cell>
          <cell r="O168">
            <v>0.97172946391165027</v>
          </cell>
          <cell r="P168">
            <v>0.96485774830948468</v>
          </cell>
          <cell r="Q168">
            <v>0.99740409490994131</v>
          </cell>
          <cell r="R168">
            <v>0.96388007344823501</v>
          </cell>
          <cell r="S168">
            <v>0.99999999999927658</v>
          </cell>
          <cell r="T168">
            <v>1.0000000000229179</v>
          </cell>
          <cell r="U168">
            <v>0.9999999999855318</v>
          </cell>
          <cell r="V168">
            <v>0.99999999999524114</v>
          </cell>
          <cell r="W168">
            <v>0.97192612017316371</v>
          </cell>
          <cell r="X168">
            <v>1</v>
          </cell>
          <cell r="Y168">
            <v>0.96980635510328816</v>
          </cell>
          <cell r="Z168">
            <v>0.99999999995382616</v>
          </cell>
        </row>
        <row r="169">
          <cell r="C169">
            <v>1.0229742720196222</v>
          </cell>
          <cell r="D169">
            <v>1.0019269658018433</v>
          </cell>
          <cell r="E169">
            <v>1.0672333726817769</v>
          </cell>
          <cell r="F169">
            <v>1.0193696470830755</v>
          </cell>
          <cell r="G169">
            <v>1.0187753981609537</v>
          </cell>
          <cell r="H169">
            <v>1.0198119293560215</v>
          </cell>
          <cell r="I169">
            <v>1.022042990479658</v>
          </cell>
          <cell r="J169">
            <v>0.97013417626163378</v>
          </cell>
          <cell r="K169">
            <v>0.93341159792143136</v>
          </cell>
          <cell r="L169">
            <v>1.0311336842816143</v>
          </cell>
          <cell r="M169">
            <v>1.0261949425031942</v>
          </cell>
          <cell r="N169">
            <v>1.0264140950777583</v>
          </cell>
          <cell r="O169">
            <v>1.0019829822708857</v>
          </cell>
          <cell r="P169">
            <v>0.99489732484452897</v>
          </cell>
          <cell r="Q169">
            <v>1.0284569591253234</v>
          </cell>
          <cell r="R169">
            <v>0.99388921136279629</v>
          </cell>
          <cell r="S169">
            <v>1.0311336843041956</v>
          </cell>
          <cell r="T169">
            <v>1.0311336843285728</v>
          </cell>
          <cell r="U169">
            <v>1.0311336842900229</v>
          </cell>
          <cell r="V169">
            <v>1.0311336843000345</v>
          </cell>
          <cell r="W169">
            <v>1.0021857611663616</v>
          </cell>
          <cell r="X169">
            <v>1.0311336843049417</v>
          </cell>
          <cell r="Y169">
            <v>1</v>
          </cell>
          <cell r="Z169">
            <v>1.0311336842573302</v>
          </cell>
        </row>
        <row r="170">
          <cell r="C170">
            <v>0.99208695015759796</v>
          </cell>
          <cell r="D170">
            <v>0.97167513882884848</v>
          </cell>
          <cell r="E170">
            <v>1.0350097072528937</v>
          </cell>
          <cell r="F170">
            <v>0.98859116198620978</v>
          </cell>
          <cell r="G170">
            <v>0.98801485560499613</v>
          </cell>
          <cell r="H170">
            <v>0.98902009014528203</v>
          </cell>
          <cell r="I170">
            <v>0.99118378740170843</v>
          </cell>
          <cell r="J170">
            <v>0.94084228948486825</v>
          </cell>
          <cell r="K170">
            <v>0.90522849963311713</v>
          </cell>
          <cell r="L170">
            <v>1.0000000000235509</v>
          </cell>
          <cell r="M170">
            <v>0.99521037686040381</v>
          </cell>
          <cell r="N170">
            <v>0.99542291241996306</v>
          </cell>
          <cell r="O170">
            <v>0.97172946395651871</v>
          </cell>
          <cell r="P170">
            <v>0.96485774835403582</v>
          </cell>
          <cell r="Q170">
            <v>0.99740409495599525</v>
          </cell>
          <cell r="R170">
            <v>0.96388007349274107</v>
          </cell>
          <cell r="S170">
            <v>1.0000000000454505</v>
          </cell>
          <cell r="T170">
            <v>1.0000000000690916</v>
          </cell>
          <cell r="U170">
            <v>1.0000000000317057</v>
          </cell>
          <cell r="V170">
            <v>1.0000000000414149</v>
          </cell>
          <cell r="W170">
            <v>0.97192612021804126</v>
          </cell>
          <cell r="X170">
            <v>1.0000000000461737</v>
          </cell>
          <cell r="Y170">
            <v>0.96980635514806779</v>
          </cell>
          <cell r="Z170">
            <v>1</v>
          </cell>
        </row>
        <row r="175">
          <cell r="C175">
            <v>1</v>
          </cell>
          <cell r="D175">
            <v>0.95833390205694524</v>
          </cell>
          <cell r="E175">
            <v>0.94709226627394849</v>
          </cell>
          <cell r="F175">
            <v>0.93337107362887073</v>
          </cell>
          <cell r="G175">
            <v>0.92075379837252436</v>
          </cell>
          <cell r="H175">
            <v>0.99464691809335071</v>
          </cell>
          <cell r="I175">
            <v>1.0012401338369497</v>
          </cell>
          <cell r="J175">
            <v>0.94101093707972527</v>
          </cell>
          <cell r="K175">
            <v>0.94316054155643914</v>
          </cell>
          <cell r="L175">
            <v>1.000070479915194</v>
          </cell>
          <cell r="M175">
            <v>0.95363996768234838</v>
          </cell>
          <cell r="N175">
            <v>0.96785478187251528</v>
          </cell>
          <cell r="O175">
            <v>0.91276538535719398</v>
          </cell>
          <cell r="P175">
            <v>0.92952903885108762</v>
          </cell>
          <cell r="Q175">
            <v>0.94754931061852887</v>
          </cell>
          <cell r="R175">
            <v>0.92898201148054349</v>
          </cell>
          <cell r="S175">
            <v>0.94353850897602509</v>
          </cell>
          <cell r="T175">
            <v>0.95303436756469562</v>
          </cell>
          <cell r="U175">
            <v>0.98171406350458734</v>
          </cell>
          <cell r="V175">
            <v>0.93730015497151209</v>
          </cell>
          <cell r="W175">
            <v>0.96532948012472108</v>
          </cell>
          <cell r="X175">
            <v>0.95896515810910155</v>
          </cell>
          <cell r="Y175">
            <v>0.89093088967050682</v>
          </cell>
          <cell r="Z175">
            <v>0.9452183939983988</v>
          </cell>
        </row>
        <row r="176">
          <cell r="C176">
            <v>1.0434776416170017</v>
          </cell>
          <cell r="D176">
            <v>1</v>
          </cell>
          <cell r="E176">
            <v>0.98826960440524125</v>
          </cell>
          <cell r="F176">
            <v>0.97395184666378298</v>
          </cell>
          <cell r="G176">
            <v>0.960786002035658</v>
          </cell>
          <cell r="H176">
            <v>1.0378918203336687</v>
          </cell>
          <cell r="I176">
            <v>1.0447716935484714</v>
          </cell>
          <cell r="J176">
            <v>0.98192387335975662</v>
          </cell>
          <cell r="K176">
            <v>0.98416693756952733</v>
          </cell>
          <cell r="L176">
            <v>1.0435511858326898</v>
          </cell>
          <cell r="M176">
            <v>0.99510198442889064</v>
          </cell>
          <cell r="N176">
            <v>1.0099348252160698</v>
          </cell>
          <cell r="O176">
            <v>0.95245027166215857</v>
          </cell>
          <cell r="P176">
            <v>0.96994276927485124</v>
          </cell>
          <cell r="Q176">
            <v>0.98874651996003837</v>
          </cell>
          <cell r="R176">
            <v>0.96937195844433599</v>
          </cell>
          <cell r="S176">
            <v>0.9845613381211249</v>
          </cell>
          <cell r="T176">
            <v>0.99447005424635937</v>
          </cell>
          <cell r="U176">
            <v>1.0243966757280103</v>
          </cell>
          <cell r="V176">
            <v>0.97805175519692378</v>
          </cell>
          <cell r="W176">
            <v>1.0072997293039103</v>
          </cell>
          <cell r="X176">
            <v>1.0006587015765604</v>
          </cell>
          <cell r="Y176">
            <v>0.92966646359711758</v>
          </cell>
          <cell r="Z176">
            <v>0.98631426058245919</v>
          </cell>
        </row>
        <row r="177">
          <cell r="C177">
            <v>1.0558633362451593</v>
          </cell>
          <cell r="D177">
            <v>1.011869631062688</v>
          </cell>
          <cell r="E177">
            <v>1</v>
          </cell>
          <cell r="F177">
            <v>0.98551229575650567</v>
          </cell>
          <cell r="G177">
            <v>0.97219017741001623</v>
          </cell>
          <cell r="H177">
            <v>1.0502112133240109</v>
          </cell>
          <cell r="I177">
            <v>1.0571727480956314</v>
          </cell>
          <cell r="J177">
            <v>0.99357894746818243</v>
          </cell>
          <cell r="K177">
            <v>0.99584863602257301</v>
          </cell>
          <cell r="L177">
            <v>1.0559377534035543</v>
          </cell>
          <cell r="M177">
            <v>1.0069134778538102</v>
          </cell>
          <cell r="N177">
            <v>1.0219223789887448</v>
          </cell>
          <cell r="O177">
            <v>0.9637555049923453</v>
          </cell>
          <cell r="P177">
            <v>0.98145563209806563</v>
          </cell>
          <cell r="Q177">
            <v>1.0004825763664806</v>
          </cell>
          <cell r="R177">
            <v>0.98087804595358552</v>
          </cell>
          <cell r="S177">
            <v>0.99624771796320899</v>
          </cell>
          <cell r="T177">
            <v>1.0062740468931548</v>
          </cell>
          <cell r="U177">
            <v>1.0365558863307458</v>
          </cell>
          <cell r="V177">
            <v>0.98966086869132563</v>
          </cell>
          <cell r="W177">
            <v>1.019256005460293</v>
          </cell>
          <cell r="X177">
            <v>1.0125361511839426</v>
          </cell>
          <cell r="Y177">
            <v>0.94070126153136924</v>
          </cell>
          <cell r="Z177">
            <v>0.99802144696744088</v>
          </cell>
        </row>
        <row r="178">
          <cell r="C178">
            <v>1.0713852488615074</v>
          </cell>
          <cell r="D178">
            <v>1.0267448061476998</v>
          </cell>
          <cell r="E178">
            <v>1.0147006833967234</v>
          </cell>
          <cell r="F178">
            <v>1</v>
          </cell>
          <cell r="G178">
            <v>0.98648203740952511</v>
          </cell>
          <cell r="H178">
            <v>1.0656500358707759</v>
          </cell>
          <cell r="I178">
            <v>1.0727139099610292</v>
          </cell>
          <cell r="J178">
            <v>1.0081852370045619</v>
          </cell>
          <cell r="K178">
            <v>1.0104882915317996</v>
          </cell>
          <cell r="L178">
            <v>1.0714607600029873</v>
          </cell>
          <cell r="M178">
            <v>1.0217157940996326</v>
          </cell>
          <cell r="N178">
            <v>1.0369453363382848</v>
          </cell>
          <cell r="O178">
            <v>0.9779233695430869</v>
          </cell>
          <cell r="P178">
            <v>0.9958837006134702</v>
          </cell>
          <cell r="Q178">
            <v>1.0151903539655822</v>
          </cell>
          <cell r="R178">
            <v>0.99529762355794582</v>
          </cell>
          <cell r="S178">
            <v>1.0108932402496942</v>
          </cell>
          <cell r="T178">
            <v>1.0210669630668707</v>
          </cell>
          <cell r="U178">
            <v>1.0517939662387039</v>
          </cell>
          <cell r="V178">
            <v>1.004209559792083</v>
          </cell>
          <cell r="W178">
            <v>1.0342397652967739</v>
          </cell>
          <cell r="X178">
            <v>1.0274211245702345</v>
          </cell>
          <cell r="Y178">
            <v>0.95453021294804008</v>
          </cell>
          <cell r="Z178">
            <v>1.0126930442824489</v>
          </cell>
        </row>
        <row r="179">
          <cell r="C179">
            <v>1.0860666573057283</v>
          </cell>
          <cell r="D179">
            <v>1.0408144975897418</v>
          </cell>
          <cell r="E179">
            <v>1.0286053317922539</v>
          </cell>
          <cell r="F179">
            <v>1.0137032019619665</v>
          </cell>
          <cell r="G179">
            <v>1</v>
          </cell>
          <cell r="H179">
            <v>1.08025285353309</v>
          </cell>
          <cell r="I179">
            <v>1.0874135253166359</v>
          </cell>
          <cell r="J179">
            <v>1.0220006029223083</v>
          </cell>
          <cell r="K179">
            <v>1.0243352166708624</v>
          </cell>
          <cell r="L179">
            <v>1.0861432031916303</v>
          </cell>
          <cell r="M179">
            <v>1.0357165719739108</v>
          </cell>
          <cell r="N179">
            <v>1.0511548077056474</v>
          </cell>
          <cell r="O179">
            <v>0.99132405097926257</v>
          </cell>
          <cell r="P179">
            <v>1.0095304960936071</v>
          </cell>
          <cell r="Q179">
            <v>1.0291017124158128</v>
          </cell>
          <cell r="R179">
            <v>1.0089363879058255</v>
          </cell>
          <cell r="S179">
            <v>1.0247457144828225</v>
          </cell>
          <cell r="T179">
            <v>1.0350588498784676</v>
          </cell>
          <cell r="U179">
            <v>1.0662069113804507</v>
          </cell>
          <cell r="V179">
            <v>1.0179704462020513</v>
          </cell>
          <cell r="W179">
            <v>1.0484121616777322</v>
          </cell>
          <cell r="X179">
            <v>1.0415000837402111</v>
          </cell>
          <cell r="Y179">
            <v>0.96761033323486589</v>
          </cell>
          <cell r="Z179">
            <v>1.0265701815937298</v>
          </cell>
        </row>
        <row r="180">
          <cell r="C180">
            <v>1.0053818916132677</v>
          </cell>
          <cell r="D180">
            <v>0.9634915512471357</v>
          </cell>
          <cell r="E180">
            <v>0.95218941419879899</v>
          </cell>
          <cell r="F180">
            <v>0.9383943755821007</v>
          </cell>
          <cell r="G180">
            <v>0.9257091955178699</v>
          </cell>
          <cell r="H180">
            <v>1</v>
          </cell>
          <cell r="I180">
            <v>1.0066286997161138</v>
          </cell>
          <cell r="J180">
            <v>0.94607535594998793</v>
          </cell>
          <cell r="K180">
            <v>0.9482365293650068</v>
          </cell>
          <cell r="L180">
            <v>1.0054527508437263</v>
          </cell>
          <cell r="M180">
            <v>0.95877235462649502</v>
          </cell>
          <cell r="N180">
            <v>0.97306367140593608</v>
          </cell>
          <cell r="O180">
            <v>0.91767778972952896</v>
          </cell>
          <cell r="P180">
            <v>0.93453166338956906</v>
          </cell>
          <cell r="Q180">
            <v>0.95264891830650444</v>
          </cell>
          <cell r="R180">
            <v>0.93398169197700731</v>
          </cell>
          <cell r="S180">
            <v>0.94861653096427834</v>
          </cell>
          <cell r="T180">
            <v>0.95816349523464794</v>
          </cell>
          <cell r="U180">
            <v>0.98699754218958968</v>
          </cell>
          <cell r="V180">
            <v>0.94234460281466792</v>
          </cell>
          <cell r="W180">
            <v>0.97052477875784438</v>
          </cell>
          <cell r="X180">
            <v>0.9641262046509449</v>
          </cell>
          <cell r="Y180">
            <v>0.89572578315362572</v>
          </cell>
          <cell r="Z180">
            <v>0.95030545694576529</v>
          </cell>
        </row>
        <row r="181">
          <cell r="C181">
            <v>0.99876140219010467</v>
          </cell>
          <cell r="D181">
            <v>0.95714691178470912</v>
          </cell>
          <cell r="E181">
            <v>0.94591919986717288</v>
          </cell>
          <cell r="F181">
            <v>0.93221500226125442</v>
          </cell>
          <cell r="G181">
            <v>0.91961335473440731</v>
          </cell>
          <cell r="H181">
            <v>0.99341495059898122</v>
          </cell>
          <cell r="I181">
            <v>1</v>
          </cell>
          <cell r="J181">
            <v>0.9398454029939709</v>
          </cell>
          <cell r="K181">
            <v>0.94199234497528772</v>
          </cell>
          <cell r="L181">
            <v>0.99883179480903017</v>
          </cell>
          <cell r="M181">
            <v>0.95245879130694844</v>
          </cell>
          <cell r="N181">
            <v>0.96665599905939126</v>
          </cell>
          <cell r="O181">
            <v>0.91163483614994234</v>
          </cell>
          <cell r="P181">
            <v>0.92837772621933257</v>
          </cell>
          <cell r="Q181">
            <v>0.94637567811762902</v>
          </cell>
          <cell r="R181">
            <v>0.92783137639569158</v>
          </cell>
          <cell r="S181">
            <v>0.94236984424525549</v>
          </cell>
          <cell r="T181">
            <v>0.95185394128427503</v>
          </cell>
          <cell r="U181">
            <v>0.98049811461558722</v>
          </cell>
          <cell r="V181">
            <v>0.93613921705234993</v>
          </cell>
          <cell r="W181">
            <v>0.96413382514481116</v>
          </cell>
          <cell r="X181">
            <v>0.95777738596450168</v>
          </cell>
          <cell r="Y181">
            <v>0.88982738462179278</v>
          </cell>
          <cell r="Z181">
            <v>0.94404764856571965</v>
          </cell>
        </row>
        <row r="182">
          <cell r="C182">
            <v>1.0626869046850165</v>
          </cell>
          <cell r="D182">
            <v>1.0184088880316089</v>
          </cell>
          <cell r="E182">
            <v>1.0064625488977796</v>
          </cell>
          <cell r="F182">
            <v>0.99188121715719513</v>
          </cell>
          <cell r="G182">
            <v>0.97847300396946957</v>
          </cell>
          <cell r="H182">
            <v>1.056998254643114</v>
          </cell>
          <cell r="I182">
            <v>1.0640047786735995</v>
          </cell>
          <cell r="J182">
            <v>1</v>
          </cell>
          <cell r="K182">
            <v>1.002284356527656</v>
          </cell>
          <cell r="L182">
            <v>1.0627618027679364</v>
          </cell>
          <cell r="M182">
            <v>1.013420705440274</v>
          </cell>
          <cell r="N182">
            <v>1.0285266023326949</v>
          </cell>
          <cell r="O182">
            <v>0.96998382206886258</v>
          </cell>
          <cell r="P182">
            <v>0.98779833711150056</v>
          </cell>
          <cell r="Q182">
            <v>1.0069482439376256</v>
          </cell>
          <cell r="R182">
            <v>0.98721701828831909</v>
          </cell>
          <cell r="S182">
            <v>1.0026860175548478</v>
          </cell>
          <cell r="T182">
            <v>1.0127771421257685</v>
          </cell>
          <cell r="U182">
            <v>1.0432546794314395</v>
          </cell>
          <cell r="V182">
            <v>0.99605660044746236</v>
          </cell>
          <cell r="W182">
            <v>1.0258429972349359</v>
          </cell>
          <cell r="X182">
            <v>1.0190797155717384</v>
          </cell>
          <cell r="Y182">
            <v>0.94678058943221866</v>
          </cell>
          <cell r="Z182">
            <v>1.0044712093695007</v>
          </cell>
        </row>
        <row r="183">
          <cell r="C183">
            <v>1.0602648816815028</v>
          </cell>
          <cell r="D183">
            <v>1.01608778127578</v>
          </cell>
          <cell r="E183">
            <v>1.0041686696424144</v>
          </cell>
          <cell r="F183">
            <v>0.98962057094605183</v>
          </cell>
          <cell r="G183">
            <v>0.97624291708923872</v>
          </cell>
          <cell r="H183">
            <v>1.0545891969271179</v>
          </cell>
          <cell r="I183">
            <v>1.0615797520374055</v>
          </cell>
          <cell r="J183">
            <v>0.99772084986383502</v>
          </cell>
          <cell r="K183">
            <v>1</v>
          </cell>
          <cell r="L183">
            <v>1.0603396090604469</v>
          </cell>
          <cell r="M183">
            <v>1.0111109675014771</v>
          </cell>
          <cell r="N183">
            <v>1.0261824357869391</v>
          </cell>
          <cell r="O183">
            <v>0.96777308330871648</v>
          </cell>
          <cell r="P183">
            <v>0.9855469963969693</v>
          </cell>
          <cell r="Q183">
            <v>1.004653257710344</v>
          </cell>
          <cell r="R183">
            <v>0.98496700248666291</v>
          </cell>
          <cell r="S183">
            <v>1.0004007455814068</v>
          </cell>
          <cell r="T183">
            <v>1.0104688709643876</v>
          </cell>
          <cell r="U183">
            <v>1.0408769453867586</v>
          </cell>
          <cell r="V183">
            <v>0.99378643791092447</v>
          </cell>
          <cell r="W183">
            <v>1.0235049470281039</v>
          </cell>
          <cell r="X183">
            <v>1.01675707989923</v>
          </cell>
          <cell r="Y183">
            <v>0.9446227343228959</v>
          </cell>
          <cell r="Z183">
            <v>1.0021818686758923</v>
          </cell>
        </row>
        <row r="184">
          <cell r="C184">
            <v>0.99992952505187427</v>
          </cell>
          <cell r="D184">
            <v>0.95826636352491068</v>
          </cell>
          <cell r="E184">
            <v>0.94702551999561257</v>
          </cell>
          <cell r="F184">
            <v>0.93330529435087473</v>
          </cell>
          <cell r="G184">
            <v>0.92068890829634753</v>
          </cell>
          <cell r="H184">
            <v>0.99457682040339479</v>
          </cell>
          <cell r="I184">
            <v>1.0011695714904563</v>
          </cell>
          <cell r="J184">
            <v>0.94094461938274887</v>
          </cell>
          <cell r="K184">
            <v>0.9430940723661988</v>
          </cell>
          <cell r="L184">
            <v>1</v>
          </cell>
          <cell r="M184">
            <v>0.95357275995509538</v>
          </cell>
          <cell r="N184">
            <v>0.96778657235696963</v>
          </cell>
          <cell r="O184">
            <v>0.91270105826401005</v>
          </cell>
          <cell r="P184">
            <v>0.92946353034029328</v>
          </cell>
          <cell r="Q184">
            <v>0.94748253213001654</v>
          </cell>
          <cell r="R184">
            <v>0.92891654152147474</v>
          </cell>
          <cell r="S184">
            <v>0.94347201314855045</v>
          </cell>
          <cell r="T184">
            <v>0.95296720251707945</v>
          </cell>
          <cell r="U184">
            <v>0.98164487725688765</v>
          </cell>
          <cell r="V184">
            <v>0.93723409879171227</v>
          </cell>
          <cell r="W184">
            <v>0.9652614485796851</v>
          </cell>
          <cell r="X184">
            <v>0.95889757508932938</v>
          </cell>
          <cell r="Y184">
            <v>0.89086810136227368</v>
          </cell>
          <cell r="Z184">
            <v>0.94515177978111442</v>
          </cell>
        </row>
        <row r="185">
          <cell r="C185">
            <v>1.048613768181635</v>
          </cell>
          <cell r="D185">
            <v>1.0049221242121433</v>
          </cell>
          <cell r="E185">
            <v>0.99313399015320958</v>
          </cell>
          <cell r="F185">
            <v>0.97874575862970847</v>
          </cell>
          <cell r="G185">
            <v>0.96551511007896618</v>
          </cell>
          <cell r="H185">
            <v>1.0430004527921186</v>
          </cell>
          <cell r="I185">
            <v>1.0499141895974484</v>
          </cell>
          <cell r="J185">
            <v>0.98675702463130222</v>
          </cell>
          <cell r="K185">
            <v>0.9890111294817292</v>
          </cell>
          <cell r="L185">
            <v>1.0486876743910878</v>
          </cell>
          <cell r="M185">
            <v>1</v>
          </cell>
          <cell r="N185">
            <v>1.0149058498719528</v>
          </cell>
          <cell r="O185">
            <v>0.95713835020516935</v>
          </cell>
          <cell r="P185">
            <v>0.97471694806389242</v>
          </cell>
          <cell r="Q185">
            <v>0.99361325314560611</v>
          </cell>
          <cell r="R185">
            <v>0.97414332763156763</v>
          </cell>
          <cell r="S185">
            <v>0.98940747132183116</v>
          </cell>
          <cell r="T185">
            <v>0.9993649593786168</v>
          </cell>
          <cell r="U185">
            <v>1.0294388834084502</v>
          </cell>
          <cell r="V185">
            <v>0.98286584742190786</v>
          </cell>
          <cell r="W185">
            <v>1.0122577836904025</v>
          </cell>
          <cell r="X185">
            <v>1.0055840679996824</v>
          </cell>
          <cell r="Y185">
            <v>0.9342423974068067</v>
          </cell>
          <cell r="Z185">
            <v>0.99116902188525435</v>
          </cell>
        </row>
        <row r="186">
          <cell r="C186">
            <v>1.0332128525162558</v>
          </cell>
          <cell r="D186">
            <v>0.99016290460729051</v>
          </cell>
          <cell r="E186">
            <v>0.97854790203299158</v>
          </cell>
          <cell r="F186">
            <v>0.96437098944024569</v>
          </cell>
          <cell r="G186">
            <v>0.95133465848165322</v>
          </cell>
          <cell r="H186">
            <v>1.0276819794897336</v>
          </cell>
          <cell r="I186">
            <v>1.0344941747354324</v>
          </cell>
          <cell r="J186">
            <v>0.97226459454913783</v>
          </cell>
          <cell r="K186">
            <v>0.97448559352230502</v>
          </cell>
          <cell r="L186">
            <v>1.0332856732704785</v>
          </cell>
          <cell r="M186">
            <v>0.98531307128258916</v>
          </cell>
          <cell r="N186">
            <v>1</v>
          </cell>
          <cell r="O186">
            <v>0.94308092748300576</v>
          </cell>
          <cell r="P186">
            <v>0.96040134972802571</v>
          </cell>
          <cell r="Q186">
            <v>0.97902012612398193</v>
          </cell>
          <cell r="R186">
            <v>0.95983615401810141</v>
          </cell>
          <cell r="S186">
            <v>0.97487611431805365</v>
          </cell>
          <cell r="T186">
            <v>0.98468735745754488</v>
          </cell>
          <cell r="U186">
            <v>1.0143195879088993</v>
          </cell>
          <cell r="V186">
            <v>0.96843056678204464</v>
          </cell>
          <cell r="W186">
            <v>0.99739082577769722</v>
          </cell>
          <cell r="X186">
            <v>0.99081512647360692</v>
          </cell>
          <cell r="Y186">
            <v>0.92052124591130979</v>
          </cell>
          <cell r="Z186">
            <v>0.97661179311391977</v>
          </cell>
        </row>
        <row r="187">
          <cell r="C187">
            <v>1.0955717822369746</v>
          </cell>
          <cell r="D187">
            <v>1.0499235810546419</v>
          </cell>
          <cell r="E187">
            <v>1.0376075621046053</v>
          </cell>
          <cell r="F187">
            <v>1.0225750106240206</v>
          </cell>
          <cell r="G187">
            <v>1.0087518798844506</v>
          </cell>
          <cell r="H187">
            <v>1.0897070967520466</v>
          </cell>
          <cell r="I187">
            <v>1.0969304378749341</v>
          </cell>
          <cell r="J187">
            <v>1.0309450294409204</v>
          </cell>
          <cell r="K187">
            <v>1.0333000754485784</v>
          </cell>
          <cell r="L187">
            <v>1.0956489980432758</v>
          </cell>
          <cell r="M187">
            <v>1.0447810390061614</v>
          </cell>
          <cell r="N187">
            <v>1.0603543883226501</v>
          </cell>
          <cell r="O187">
            <v>1</v>
          </cell>
          <cell r="P187">
            <v>1.0183657857351081</v>
          </cell>
          <cell r="Q187">
            <v>1.0381082869917584</v>
          </cell>
          <cell r="R187">
            <v>1.0177664779838287</v>
          </cell>
          <cell r="S187">
            <v>1.0337141658880815</v>
          </cell>
          <cell r="T187">
            <v>1.0441175606059416</v>
          </cell>
          <cell r="U187">
            <v>1.0755382262008233</v>
          </cell>
          <cell r="V187">
            <v>1.026879601273132</v>
          </cell>
          <cell r="W187">
            <v>1.0575877389861328</v>
          </cell>
          <cell r="X187">
            <v>1.0506151673727506</v>
          </cell>
          <cell r="Y187">
            <v>0.97607874264629058</v>
          </cell>
          <cell r="Z187">
            <v>1.0355546005159968</v>
          </cell>
        </row>
        <row r="188">
          <cell r="C188">
            <v>1.0758136198047299</v>
          </cell>
          <cell r="D188">
            <v>1.0309886641534738</v>
          </cell>
          <cell r="E188">
            <v>1.0188947592692417</v>
          </cell>
          <cell r="F188">
            <v>1.0041333133417025</v>
          </cell>
          <cell r="G188">
            <v>0.9905594767760999</v>
          </cell>
          <cell r="H188">
            <v>1.0700547013816264</v>
          </cell>
          <cell r="I188">
            <v>1.0771477726769012</v>
          </cell>
          <cell r="J188">
            <v>1.0123523824955802</v>
          </cell>
          <cell r="K188">
            <v>1.0146649562688221</v>
          </cell>
          <cell r="L188">
            <v>1.0758894430574184</v>
          </cell>
          <cell r="M188">
            <v>1.025938865622813</v>
          </cell>
          <cell r="N188">
            <v>1.041231356331588</v>
          </cell>
          <cell r="O188">
            <v>0.9819654332535821</v>
          </cell>
          <cell r="P188">
            <v>1</v>
          </cell>
          <cell r="Q188">
            <v>1.0193864537999959</v>
          </cell>
          <cell r="R188">
            <v>0.99941150050436267</v>
          </cell>
          <cell r="S188">
            <v>1.0150715787666553</v>
          </cell>
          <cell r="T188">
            <v>1.0252873527680866</v>
          </cell>
          <cell r="U188">
            <v>1.0561413602720806</v>
          </cell>
          <cell r="V188">
            <v>1.0083602725634369</v>
          </cell>
          <cell r="W188">
            <v>1.0385146023171943</v>
          </cell>
          <cell r="X188">
            <v>1.0316677780119676</v>
          </cell>
          <cell r="Y188">
            <v>0.9584755854122764</v>
          </cell>
          <cell r="Z188">
            <v>1.0168788219534308</v>
          </cell>
        </row>
        <row r="189">
          <cell r="C189">
            <v>1.0553540473236511</v>
          </cell>
          <cell r="D189">
            <v>1.0113815622232647</v>
          </cell>
          <cell r="E189">
            <v>0.99951765640114065</v>
          </cell>
          <cell r="F189">
            <v>0.98503694020905042</v>
          </cell>
          <cell r="G189">
            <v>0.9717212477010686</v>
          </cell>
          <cell r="H189">
            <v>1.0497046506678138</v>
          </cell>
          <cell r="I189">
            <v>1.056662827587699</v>
          </cell>
          <cell r="J189">
            <v>0.99309970102290979</v>
          </cell>
          <cell r="K189">
            <v>0.99536829480755473</v>
          </cell>
          <cell r="L189">
            <v>1.0554284285874063</v>
          </cell>
          <cell r="M189">
            <v>1.0064277995831623</v>
          </cell>
          <cell r="N189">
            <v>1.0214294612707087</v>
          </cell>
          <cell r="O189">
            <v>0.96329064369364681</v>
          </cell>
          <cell r="P189">
            <v>0.98098223325635869</v>
          </cell>
          <cell r="Q189">
            <v>1</v>
          </cell>
          <cell r="R189">
            <v>0.98040492570685822</v>
          </cell>
          <cell r="S189">
            <v>0.99576718425357125</v>
          </cell>
          <cell r="T189">
            <v>1.0057886770479376</v>
          </cell>
          <cell r="U189">
            <v>1.0360559102341143</v>
          </cell>
          <cell r="V189">
            <v>0.98918351210627076</v>
          </cell>
          <cell r="W189">
            <v>1.0187643738504604</v>
          </cell>
          <cell r="X189">
            <v>1.0120477608528053</v>
          </cell>
          <cell r="Y189">
            <v>0.94024752029943071</v>
          </cell>
          <cell r="Z189">
            <v>0.99754005771097176</v>
          </cell>
        </row>
        <row r="190">
          <cell r="C190">
            <v>1.0764471083850948</v>
          </cell>
          <cell r="D190">
            <v>1.0315957577366035</v>
          </cell>
          <cell r="E190">
            <v>1.0194947314044782</v>
          </cell>
          <cell r="F190">
            <v>1.0047245932580893</v>
          </cell>
          <cell r="G190">
            <v>0.99114276379269639</v>
          </cell>
          <cell r="H190">
            <v>1.0706847988457338</v>
          </cell>
          <cell r="I190">
            <v>1.0777820468678898</v>
          </cell>
          <cell r="J190">
            <v>1.0129485021782187</v>
          </cell>
          <cell r="K190">
            <v>1.0152624377013491</v>
          </cell>
          <cell r="L190">
            <v>1.0765229762860047</v>
          </cell>
          <cell r="M190">
            <v>1.0265429856521191</v>
          </cell>
          <cell r="N190">
            <v>1.0418444812833558</v>
          </cell>
          <cell r="O190">
            <v>0.98254365970175817</v>
          </cell>
          <cell r="P190">
            <v>1.0005888460312298</v>
          </cell>
          <cell r="Q190">
            <v>1.0199867154676054</v>
          </cell>
          <cell r="R190">
            <v>1</v>
          </cell>
          <cell r="S190">
            <v>1.0156692996372261</v>
          </cell>
          <cell r="T190">
            <v>1.0258910891566342</v>
          </cell>
          <cell r="U190">
            <v>1.0567632649204943</v>
          </cell>
          <cell r="V190">
            <v>1.0089540415079854</v>
          </cell>
          <cell r="W190">
            <v>1.0391261275191428</v>
          </cell>
          <cell r="X190">
            <v>1.0322752714885977</v>
          </cell>
          <cell r="Y190">
            <v>0.95903997995677692</v>
          </cell>
          <cell r="Z190">
            <v>1.0174776070119798</v>
          </cell>
        </row>
        <row r="191">
          <cell r="C191">
            <v>1.0598401554222199</v>
          </cell>
          <cell r="D191">
            <v>1.0156807517024153</v>
          </cell>
          <cell r="E191">
            <v>1.003766414686964</v>
          </cell>
          <cell r="F191">
            <v>0.98922414374142653</v>
          </cell>
          <cell r="G191">
            <v>0.97585184877273545</v>
          </cell>
          <cell r="H191">
            <v>1.0541667442622888</v>
          </cell>
          <cell r="I191">
            <v>1.0611544990607169</v>
          </cell>
          <cell r="J191">
            <v>0.99732117780858476</v>
          </cell>
          <cell r="K191">
            <v>0.99959941495128146</v>
          </cell>
          <cell r="L191">
            <v>1.0599148528664932</v>
          </cell>
          <cell r="M191">
            <v>1.0107059315653009</v>
          </cell>
          <cell r="N191">
            <v>1.0257713624459053</v>
          </cell>
          <cell r="O191">
            <v>0.96738540788099081</v>
          </cell>
          <cell r="P191">
            <v>0.98515220100540324</v>
          </cell>
          <cell r="Q191">
            <v>1.004250808636159</v>
          </cell>
          <cell r="R191">
            <v>0.98457243943198558</v>
          </cell>
          <cell r="S191">
            <v>1</v>
          </cell>
          <cell r="T191">
            <v>1.0100640922424839</v>
          </cell>
          <cell r="U191">
            <v>1.0404599856448808</v>
          </cell>
          <cell r="V191">
            <v>0.9933883419222781</v>
          </cell>
          <cell r="W191">
            <v>1.0230949462490351</v>
          </cell>
          <cell r="X191">
            <v>1.0163497822148437</v>
          </cell>
          <cell r="Y191">
            <v>0.94424433257884643</v>
          </cell>
          <cell r="Z191">
            <v>1.0017804096032041</v>
          </cell>
        </row>
        <row r="192">
          <cell r="C192">
            <v>1.0492801036706751</v>
          </cell>
          <cell r="D192">
            <v>1.0055606961014341</v>
          </cell>
          <cell r="E192">
            <v>0.99376507134162329</v>
          </cell>
          <cell r="F192">
            <v>0.97936769690051073</v>
          </cell>
          <cell r="G192">
            <v>0.9661286410114901</v>
          </cell>
          <cell r="H192">
            <v>1.0436632213327086</v>
          </cell>
          <cell r="I192">
            <v>1.0505813514316751</v>
          </cell>
          <cell r="J192">
            <v>0.98738405361425319</v>
          </cell>
          <cell r="K192">
            <v>0.98963959082243047</v>
          </cell>
          <cell r="L192">
            <v>1.0493540568433966</v>
          </cell>
          <cell r="M192">
            <v>1.0006354441542338</v>
          </cell>
          <cell r="N192">
            <v>1.0155507658613514</v>
          </cell>
          <cell r="O192">
            <v>0.95774655817460008</v>
          </cell>
          <cell r="P192">
            <v>0.97533632625057209</v>
          </cell>
          <cell r="Q192">
            <v>0.9942446388788867</v>
          </cell>
          <cell r="R192">
            <v>0.97476234131449691</v>
          </cell>
          <cell r="S192">
            <v>0.9900361845156378</v>
          </cell>
          <cell r="T192">
            <v>1</v>
          </cell>
          <cell r="U192">
            <v>1.0300930343290531</v>
          </cell>
          <cell r="V192">
            <v>0.98349040377904806</v>
          </cell>
          <cell r="W192">
            <v>1.0129010169816262</v>
          </cell>
          <cell r="X192">
            <v>1.0062230605172833</v>
          </cell>
          <cell r="Y192">
            <v>0.93483605627687605</v>
          </cell>
          <cell r="Z192">
            <v>0.99179885444606897</v>
          </cell>
        </row>
        <row r="193">
          <cell r="C193">
            <v>1.0186265402271353</v>
          </cell>
          <cell r="D193">
            <v>0.97618434703463652</v>
          </cell>
          <cell r="E193">
            <v>0.96473331847050892</v>
          </cell>
          <cell r="F193">
            <v>0.95075654747866334</v>
          </cell>
          <cell r="G193">
            <v>0.93790425603719774</v>
          </cell>
          <cell r="H193">
            <v>1.0131737489250128</v>
          </cell>
          <cell r="I193">
            <v>1.0198897734668859</v>
          </cell>
          <cell r="J193">
            <v>0.95853871515341504</v>
          </cell>
          <cell r="K193">
            <v>0.96072835932438683</v>
          </cell>
          <cell r="L193">
            <v>1.0186983329393049</v>
          </cell>
          <cell r="M193">
            <v>0.97140298090258759</v>
          </cell>
          <cell r="N193">
            <v>0.98588256790108897</v>
          </cell>
          <cell r="O193">
            <v>0.92976704652548636</v>
          </cell>
          <cell r="P193">
            <v>0.94684294888553777</v>
          </cell>
          <cell r="Q193">
            <v>0.96519887596995924</v>
          </cell>
          <cell r="R193">
            <v>0.94628573228767088</v>
          </cell>
          <cell r="S193">
            <v>0.96111336696931826</v>
          </cell>
          <cell r="T193">
            <v>0.97078610054998182</v>
          </cell>
          <cell r="U193">
            <v>1</v>
          </cell>
          <cell r="V193">
            <v>0.95475881401298912</v>
          </cell>
          <cell r="W193">
            <v>0.98331022851870376</v>
          </cell>
          <cell r="X193">
            <v>0.97682736120304181</v>
          </cell>
          <cell r="Y193">
            <v>0.90752584972655193</v>
          </cell>
          <cell r="Z193">
            <v>0.96282454243763826</v>
          </cell>
        </row>
        <row r="194">
          <cell r="C194">
            <v>1.0668940943793972</v>
          </cell>
          <cell r="D194">
            <v>1.0224407805481186</v>
          </cell>
          <cell r="E194">
            <v>1.0104471457200752</v>
          </cell>
          <cell r="F194">
            <v>0.99580808631919959</v>
          </cell>
          <cell r="G194">
            <v>0.9823467898610444</v>
          </cell>
          <cell r="H194">
            <v>1.0611829229064638</v>
          </cell>
          <cell r="I194">
            <v>1.0682171858462788</v>
          </cell>
          <cell r="J194">
            <v>1.0039590115167814</v>
          </cell>
          <cell r="K194">
            <v>1.006252411838239</v>
          </cell>
          <cell r="L194">
            <v>1.06696928898469</v>
          </cell>
          <cell r="M194">
            <v>1.0174328496844567</v>
          </cell>
          <cell r="N194">
            <v>1.0325985509966462</v>
          </cell>
          <cell r="O194">
            <v>0.97382399919152485</v>
          </cell>
          <cell r="P194">
            <v>0.99170904210438249</v>
          </cell>
          <cell r="Q194">
            <v>1.0109347636321775</v>
          </cell>
          <cell r="R194">
            <v>0.99112542183328511</v>
          </cell>
          <cell r="S194">
            <v>1.006655663046063</v>
          </cell>
          <cell r="T194">
            <v>1.0167867384953773</v>
          </cell>
          <cell r="U194">
            <v>1.0473849367222448</v>
          </cell>
          <cell r="V194">
            <v>1</v>
          </cell>
          <cell r="W194">
            <v>1.0299043214753985</v>
          </cell>
          <cell r="X194">
            <v>1.0231142639022053</v>
          </cell>
          <cell r="Y194">
            <v>0.9505289046896459</v>
          </cell>
          <cell r="Z194">
            <v>1.0084479224556699</v>
          </cell>
        </row>
        <row r="195">
          <cell r="C195">
            <v>1.0359157371541161</v>
          </cell>
          <cell r="D195">
            <v>0.99275317058910095</v>
          </cell>
          <cell r="E195">
            <v>0.98110778317013969</v>
          </cell>
          <cell r="F195">
            <v>0.96689378377658031</v>
          </cell>
          <cell r="G195">
            <v>0.9538233497785259</v>
          </cell>
          <cell r="H195">
            <v>1.0303703953647432</v>
          </cell>
          <cell r="I195">
            <v>1.0372004113119895</v>
          </cell>
          <cell r="J195">
            <v>0.97480803855502918</v>
          </cell>
          <cell r="K195">
            <v>0.97703484766111393</v>
          </cell>
          <cell r="L195">
            <v>1.0359887484074188</v>
          </cell>
          <cell r="M195">
            <v>0.98789065010128729</v>
          </cell>
          <cell r="N195">
            <v>1.0026159998216029</v>
          </cell>
          <cell r="O195">
            <v>0.94554802702105833</v>
          </cell>
          <cell r="P195">
            <v>0.9629137594875814</v>
          </cell>
          <cell r="Q195">
            <v>0.98158124259926782</v>
          </cell>
          <cell r="R195">
            <v>0.96234708522578072</v>
          </cell>
          <cell r="S195">
            <v>0.97742639005919463</v>
          </cell>
          <cell r="T195">
            <v>0.98726329940898838</v>
          </cell>
          <cell r="U195">
            <v>1.0169730477699173</v>
          </cell>
          <cell r="V195">
            <v>0.97096398097198122</v>
          </cell>
          <cell r="W195">
            <v>1</v>
          </cell>
          <cell r="X195">
            <v>0.99340709866770327</v>
          </cell>
          <cell r="Y195">
            <v>0.92292932932639549</v>
          </cell>
          <cell r="Z195">
            <v>0.97916660939048106</v>
          </cell>
        </row>
        <row r="196">
          <cell r="C196">
            <v>1.0427907537035146</v>
          </cell>
          <cell r="D196">
            <v>0.99934173202559207</v>
          </cell>
          <cell r="E196">
            <v>0.98761905817458051</v>
          </cell>
          <cell r="F196">
            <v>0.97331072535450869</v>
          </cell>
          <cell r="G196">
            <v>0.96015354738025849</v>
          </cell>
          <cell r="H196">
            <v>1.0372086093874431</v>
          </cell>
          <cell r="I196">
            <v>1.0440839538020406</v>
          </cell>
          <cell r="J196">
            <v>0.98127750432061733</v>
          </cell>
          <cell r="K196">
            <v>0.98351909199305421</v>
          </cell>
          <cell r="L196">
            <v>1.0428642495074008</v>
          </cell>
          <cell r="M196">
            <v>0.99444694066127137</v>
          </cell>
          <cell r="N196">
            <v>1.0092700174643909</v>
          </cell>
          <cell r="O196">
            <v>0.95182330415110727</v>
          </cell>
          <cell r="P196">
            <v>0.96930428701282911</v>
          </cell>
          <cell r="Q196">
            <v>0.98809565979114145</v>
          </cell>
          <cell r="R196">
            <v>0.96873385192880301</v>
          </cell>
          <cell r="S196">
            <v>0.98391323292339961</v>
          </cell>
          <cell r="T196">
            <v>0.99381542645814125</v>
          </cell>
          <cell r="U196">
            <v>1.0237223482032887</v>
          </cell>
          <cell r="V196">
            <v>0.97740793504916412</v>
          </cell>
          <cell r="W196">
            <v>1.0066366561514797</v>
          </cell>
          <cell r="X196">
            <v>1</v>
          </cell>
          <cell r="Y196">
            <v>0.92905449393725059</v>
          </cell>
          <cell r="Z196">
            <v>0.98566500149201597</v>
          </cell>
        </row>
        <row r="197">
          <cell r="C197">
            <v>1.1224215161849762</v>
          </cell>
          <cell r="D197">
            <v>1.0756545913582209</v>
          </cell>
          <cell r="E197">
            <v>1.0630367374782705</v>
          </cell>
          <cell r="F197">
            <v>1.0476357756257162</v>
          </cell>
          <cell r="G197">
            <v>1.0334738744023646</v>
          </cell>
          <cell r="H197">
            <v>1.1164131018750527</v>
          </cell>
          <cell r="I197">
            <v>1.1238134690865176</v>
          </cell>
          <cell r="J197">
            <v>1.0562109227436705</v>
          </cell>
          <cell r="K197">
            <v>1.0586236850596218</v>
          </cell>
          <cell r="L197">
            <v>1.1225006243582489</v>
          </cell>
          <cell r="M197">
            <v>1.0703860184206133</v>
          </cell>
          <cell r="N197">
            <v>1.0863410317162281</v>
          </cell>
          <cell r="O197">
            <v>1.0245075077537857</v>
          </cell>
          <cell r="P197">
            <v>1.0433233931252015</v>
          </cell>
          <cell r="Q197">
            <v>1.0635497338844782</v>
          </cell>
          <cell r="R197">
            <v>1.0427093978345607</v>
          </cell>
          <cell r="S197">
            <v>1.059047923823782</v>
          </cell>
          <cell r="T197">
            <v>1.0697062798183556</v>
          </cell>
          <cell r="U197">
            <v>1.1018969876189331</v>
          </cell>
          <cell r="V197">
            <v>1.0520458610635379</v>
          </cell>
          <cell r="W197">
            <v>1.0835065786996443</v>
          </cell>
          <cell r="X197">
            <v>1.0763631267333831</v>
          </cell>
          <cell r="Y197">
            <v>1</v>
          </cell>
          <cell r="Z197">
            <v>1.060933462917611</v>
          </cell>
        </row>
        <row r="198">
          <cell r="C198">
            <v>1.0579565594040841</v>
          </cell>
          <cell r="D198">
            <v>1.0138756377804563</v>
          </cell>
          <cell r="E198">
            <v>1.0019824754654032</v>
          </cell>
          <cell r="F198">
            <v>0.98746604970369611</v>
          </cell>
          <cell r="G198">
            <v>0.97411752058443757</v>
          </cell>
          <cell r="H198">
            <v>1.0522932312879172</v>
          </cell>
          <cell r="I198">
            <v>1.0592685671314239</v>
          </cell>
          <cell r="J198">
            <v>0.99554869335447926</v>
          </cell>
          <cell r="K198">
            <v>0.99782288151074305</v>
          </cell>
          <cell r="L198">
            <v>1.0580311240926699</v>
          </cell>
          <cell r="M198">
            <v>1.0089096591194393</v>
          </cell>
          <cell r="N198">
            <v>1.0239483150326365</v>
          </cell>
          <cell r="O198">
            <v>0.96566612663563989</v>
          </cell>
          <cell r="P198">
            <v>0.98340134380908184</v>
          </cell>
          <cell r="Q198">
            <v>1.0024660085276906</v>
          </cell>
          <cell r="R198">
            <v>0.98282261261424109</v>
          </cell>
          <cell r="S198">
            <v>0.99822275462153498</v>
          </cell>
          <cell r="T198">
            <v>1.0082689605025925</v>
          </cell>
          <cell r="U198">
            <v>1.0386108329439157</v>
          </cell>
          <cell r="V198">
            <v>0.99162284708257575</v>
          </cell>
          <cell r="W198">
            <v>1.0212766554840831</v>
          </cell>
          <cell r="X198">
            <v>1.0145434792614985</v>
          </cell>
          <cell r="Y198">
            <v>0.94256617870262893</v>
          </cell>
          <cell r="Z198">
            <v>1</v>
          </cell>
        </row>
        <row r="203">
          <cell r="C203">
            <v>1</v>
          </cell>
          <cell r="D203">
            <v>1.0076977705605525</v>
          </cell>
          <cell r="E203">
            <v>0.97661332855783334</v>
          </cell>
          <cell r="F203">
            <v>0.94400219085692305</v>
          </cell>
          <cell r="G203">
            <v>0.99637744537748052</v>
          </cell>
          <cell r="H203">
            <v>0.98469053101602522</v>
          </cell>
          <cell r="I203">
            <v>0.95543472938528007</v>
          </cell>
          <cell r="J203">
            <v>0.95234486519312878</v>
          </cell>
          <cell r="K203">
            <v>0.94054683441230502</v>
          </cell>
          <cell r="L203">
            <v>0.94054683441230502</v>
          </cell>
          <cell r="M203">
            <v>0.96588245907501902</v>
          </cell>
          <cell r="N203">
            <v>0.97826547084175153</v>
          </cell>
          <cell r="O203">
            <v>0.913270278038668</v>
          </cell>
          <cell r="P203">
            <v>0.94408463607919291</v>
          </cell>
          <cell r="Q203">
            <v>0.96244427295500823</v>
          </cell>
          <cell r="R203">
            <v>0.90810801951860276</v>
          </cell>
          <cell r="S203">
            <v>0.95638056287306883</v>
          </cell>
          <cell r="T203">
            <v>0.96010796843593738</v>
          </cell>
          <cell r="U203">
            <v>1.0153822895624991</v>
          </cell>
          <cell r="V203">
            <v>0.91297290633017469</v>
          </cell>
          <cell r="W203">
            <v>0.88792512345385477</v>
          </cell>
          <cell r="X203">
            <v>0.87658065317070577</v>
          </cell>
          <cell r="Y203">
            <v>0.88966880841587681</v>
          </cell>
          <cell r="Z203">
            <v>0.95111690167634211</v>
          </cell>
        </row>
        <row r="204">
          <cell r="C204">
            <v>0.99236103245889828</v>
          </cell>
          <cell r="D204">
            <v>1</v>
          </cell>
          <cell r="E204">
            <v>0.96915301104077278</v>
          </cell>
          <cell r="F204">
            <v>0.9367909887622381</v>
          </cell>
          <cell r="G204">
            <v>0.98876615041355609</v>
          </cell>
          <cell r="H204">
            <v>0.97716851201156363</v>
          </cell>
          <cell r="I204">
            <v>0.94813619449986464</v>
          </cell>
          <cell r="J204">
            <v>0.94506993367998371</v>
          </cell>
          <cell r="K204">
            <v>0.93336202767334342</v>
          </cell>
          <cell r="L204">
            <v>0.93336202767334342</v>
          </cell>
          <cell r="M204">
            <v>0.95850411432162552</v>
          </cell>
          <cell r="N204">
            <v>0.97079253266341092</v>
          </cell>
          <cell r="O204">
            <v>0.90629383602847768</v>
          </cell>
          <cell r="P204">
            <v>0.93687280418813113</v>
          </cell>
          <cell r="Q204">
            <v>0.95509219239378562</v>
          </cell>
          <cell r="R204">
            <v>0.90117101183368598</v>
          </cell>
          <cell r="S204">
            <v>0.94907480279634093</v>
          </cell>
          <cell r="T204">
            <v>0.95277373482910221</v>
          </cell>
          <cell r="U204">
            <v>1.0076258172107215</v>
          </cell>
          <cell r="V204">
            <v>0.90599873593281322</v>
          </cell>
          <cell r="W204">
            <v>0.88114229225686214</v>
          </cell>
          <cell r="X204">
            <v>0.86988448201397706</v>
          </cell>
          <cell r="Y204">
            <v>0.88287265726605735</v>
          </cell>
          <cell r="Z204">
            <v>0.94385135053664326</v>
          </cell>
        </row>
        <row r="205">
          <cell r="C205">
            <v>1.0239467051680544</v>
          </cell>
          <cell r="D205">
            <v>1.0318288119706718</v>
          </cell>
          <cell r="E205">
            <v>1</v>
          </cell>
          <cell r="F205">
            <v>0.9666079329993712</v>
          </cell>
          <cell r="G205">
            <v>1.0202374022980343</v>
          </cell>
          <cell r="H205">
            <v>1.008270624844041</v>
          </cell>
          <cell r="I205">
            <v>0.97831424315718918</v>
          </cell>
          <cell r="J205">
            <v>0.9751503868982192</v>
          </cell>
          <cell r="K205">
            <v>0.96306983215272324</v>
          </cell>
          <cell r="L205">
            <v>0.96306983215272324</v>
          </cell>
          <cell r="M205">
            <v>0.98901216154948379</v>
          </cell>
          <cell r="N205">
            <v>1.001691705648087</v>
          </cell>
          <cell r="O205">
            <v>0.935140092125607</v>
          </cell>
          <cell r="P205">
            <v>0.96669235251307117</v>
          </cell>
          <cell r="Q205">
            <v>0.98549164220014418</v>
          </cell>
          <cell r="R205">
            <v>0.92985421452276051</v>
          </cell>
          <cell r="S205">
            <v>0.97928272624064816</v>
          </cell>
          <cell r="T205">
            <v>0.98309939088557241</v>
          </cell>
          <cell r="U205">
            <v>1.0396973498835163</v>
          </cell>
          <cell r="V205">
            <v>0.93483559934448501</v>
          </cell>
          <cell r="W205">
            <v>0.9091880045965125</v>
          </cell>
          <cell r="X205">
            <v>0.89757187162820518</v>
          </cell>
          <cell r="Y205">
            <v>0.91097344506822608</v>
          </cell>
          <cell r="Z205">
            <v>0.97389301770113879</v>
          </cell>
        </row>
        <row r="206">
          <cell r="C206">
            <v>1.0593195754050577</v>
          </cell>
          <cell r="D206">
            <v>1.0674739744468278</v>
          </cell>
          <cell r="E206">
            <v>1.0345456165428042</v>
          </cell>
          <cell r="F206">
            <v>1</v>
          </cell>
          <cell r="G206">
            <v>1.0554821323804489</v>
          </cell>
          <cell r="H206">
            <v>1.0431019552212766</v>
          </cell>
          <cell r="I206">
            <v>1.0121107118596611</v>
          </cell>
          <cell r="J206">
            <v>1.0088375582355722</v>
          </cell>
          <cell r="K206">
            <v>0.99633967327821404</v>
          </cell>
          <cell r="L206">
            <v>0.99633967327821404</v>
          </cell>
          <cell r="M206">
            <v>1.0231781964385422</v>
          </cell>
          <cell r="N206">
            <v>1.0362957632055132</v>
          </cell>
          <cell r="O206">
            <v>0.96744508316198075</v>
          </cell>
          <cell r="P206">
            <v>1.000087335837849</v>
          </cell>
          <cell r="Q206">
            <v>1.0195360585777287</v>
          </cell>
          <cell r="R206">
            <v>0.96197660165837418</v>
          </cell>
          <cell r="S206">
            <v>1.0131126517883495</v>
          </cell>
          <cell r="T206">
            <v>1.0170611654665698</v>
          </cell>
          <cell r="U206">
            <v>1.0756143358531618</v>
          </cell>
          <cell r="V206">
            <v>0.96713007149000219</v>
          </cell>
          <cell r="W206">
            <v>0.94059646476862091</v>
          </cell>
          <cell r="X206">
            <v>0.92857904532508018</v>
          </cell>
          <cell r="Y206">
            <v>0.9424435843822303</v>
          </cell>
          <cell r="Z206">
            <v>1.0075367524443568</v>
          </cell>
        </row>
        <row r="207">
          <cell r="C207">
            <v>1.0036357252357786</v>
          </cell>
          <cell r="D207">
            <v>1.0113614827750175</v>
          </cell>
          <cell r="E207">
            <v>0.98016402628206878</v>
          </cell>
          <cell r="F207">
            <v>0.94743432344485179</v>
          </cell>
          <cell r="G207">
            <v>1</v>
          </cell>
          <cell r="H207">
            <v>0.98827059522907235</v>
          </cell>
          <cell r="I207">
            <v>0.95890842754204542</v>
          </cell>
          <cell r="J207">
            <v>0.95580732945267566</v>
          </cell>
          <cell r="K207">
            <v>0.94396640427360945</v>
          </cell>
          <cell r="L207">
            <v>0.94396640427360945</v>
          </cell>
          <cell r="M207">
            <v>0.96939414230627396</v>
          </cell>
          <cell r="N207">
            <v>0.98182217530138172</v>
          </cell>
          <cell r="O207">
            <v>0.91659067783561965</v>
          </cell>
          <cell r="P207">
            <v>0.94751706841529681</v>
          </cell>
          <cell r="Q207">
            <v>0.96594345588622121</v>
          </cell>
          <cell r="R207">
            <v>0.91140965076197944</v>
          </cell>
          <cell r="S207">
            <v>0.95985769982051461</v>
          </cell>
          <cell r="T207">
            <v>0.96359865720585203</v>
          </cell>
          <cell r="U207">
            <v>1.019073940576624</v>
          </cell>
          <cell r="V207">
            <v>0.91629222496530138</v>
          </cell>
          <cell r="W207">
            <v>0.89115337523267779</v>
          </cell>
          <cell r="X207">
            <v>0.8797676595726337</v>
          </cell>
          <cell r="Y207">
            <v>0.89290339975411948</v>
          </cell>
          <cell r="Z207">
            <v>0.95457490139794221</v>
          </cell>
        </row>
        <row r="208">
          <cell r="C208">
            <v>1.01554749284344</v>
          </cell>
          <cell r="D208">
            <v>1.0233649444366932</v>
          </cell>
          <cell r="E208">
            <v>0.99179721729439441</v>
          </cell>
          <cell r="F208">
            <v>0.95867905816346277</v>
          </cell>
          <cell r="G208">
            <v>1.011868616578852</v>
          </cell>
          <cell r="H208">
            <v>1</v>
          </cell>
          <cell r="I208">
            <v>0.97028934400277167</v>
          </cell>
          <cell r="J208">
            <v>0.96715144016920584</v>
          </cell>
          <cell r="K208">
            <v>0.95516997958925043</v>
          </cell>
          <cell r="L208">
            <v>0.95516997958925043</v>
          </cell>
          <cell r="M208">
            <v>0.9808995096950921</v>
          </cell>
          <cell r="N208">
            <v>0.99347504624864813</v>
          </cell>
          <cell r="O208">
            <v>0.92746934115060065</v>
          </cell>
          <cell r="P208">
            <v>0.95876278520223579</v>
          </cell>
          <cell r="Q208">
            <v>0.97740786840098604</v>
          </cell>
          <cell r="R208">
            <v>0.92222682245313869</v>
          </cell>
          <cell r="S208">
            <v>0.97124988282994307</v>
          </cell>
          <cell r="T208">
            <v>0.9750352402041248</v>
          </cell>
          <cell r="U208">
            <v>1.0311689384428278</v>
          </cell>
          <cell r="V208">
            <v>0.92716734605759765</v>
          </cell>
          <cell r="W208">
            <v>0.90173013295626414</v>
          </cell>
          <cell r="X208">
            <v>0.89020928460257531</v>
          </cell>
          <cell r="Y208">
            <v>0.90350092784775449</v>
          </cell>
          <cell r="Z208">
            <v>0.96590438489842978</v>
          </cell>
        </row>
        <row r="209">
          <cell r="C209">
            <v>1.046643971842423</v>
          </cell>
          <cell r="D209">
            <v>1.0547007969962514</v>
          </cell>
          <cell r="E209">
            <v>1.0221664531560199</v>
          </cell>
          <cell r="F209">
            <v>0.98803420246643892</v>
          </cell>
          <cell r="G209">
            <v>1.042852446884093</v>
          </cell>
          <cell r="H209">
            <v>1.0306204084182371</v>
          </cell>
          <cell r="I209">
            <v>1</v>
          </cell>
          <cell r="J209">
            <v>0.99676601226947315</v>
          </cell>
          <cell r="K209">
            <v>0.98441767447311257</v>
          </cell>
          <cell r="L209">
            <v>0.98441767447311257</v>
          </cell>
          <cell r="M209">
            <v>1.0109350532992043</v>
          </cell>
          <cell r="N209">
            <v>1.0238956579181089</v>
          </cell>
          <cell r="O209">
            <v>0.95586883117202537</v>
          </cell>
          <cell r="P209">
            <v>0.98812049326133489</v>
          </cell>
          <cell r="Q209">
            <v>1.0073364965226228</v>
          </cell>
          <cell r="R209">
            <v>0.9504657844109069</v>
          </cell>
          <cell r="S209">
            <v>1.0009899509183608</v>
          </cell>
          <cell r="T209">
            <v>1.0048912174813491</v>
          </cell>
          <cell r="U209">
            <v>1.0627437524861472</v>
          </cell>
          <cell r="V209">
            <v>0.95555758886593434</v>
          </cell>
          <cell r="W209">
            <v>0.92934147791041632</v>
          </cell>
          <cell r="X209">
            <v>0.91746785647481288</v>
          </cell>
          <cell r="Y209">
            <v>0.93116649526470896</v>
          </cell>
          <cell r="Z209">
            <v>0.9954807716569859</v>
          </cell>
        </row>
        <row r="210">
          <cell r="C210">
            <v>1.0500397876321905</v>
          </cell>
          <cell r="D210">
            <v>1.0581227529968344</v>
          </cell>
          <cell r="E210">
            <v>1.025482852117634</v>
          </cell>
          <cell r="F210">
            <v>0.99123986001172593</v>
          </cell>
          <cell r="G210">
            <v>1.046235961145674</v>
          </cell>
          <cell r="H210">
            <v>1.033964236071496</v>
          </cell>
          <cell r="I210">
            <v>1.0032444803401388</v>
          </cell>
          <cell r="J210">
            <v>1</v>
          </cell>
          <cell r="K210">
            <v>0.98761159826442568</v>
          </cell>
          <cell r="L210">
            <v>0.98761159826442568</v>
          </cell>
          <cell r="M210">
            <v>1.0142150122047908</v>
          </cell>
          <cell r="N210">
            <v>1.0272176672505775</v>
          </cell>
          <cell r="O210">
            <v>0.95897012880251442</v>
          </cell>
          <cell r="P210">
            <v>0.9913264307754095</v>
          </cell>
          <cell r="Q210">
            <v>1.0106047799814948</v>
          </cell>
          <cell r="R210">
            <v>0.95354955196240265</v>
          </cell>
          <cell r="S210">
            <v>1.0042376431347919</v>
          </cell>
          <cell r="T210">
            <v>1.0081515672804455</v>
          </cell>
          <cell r="U210">
            <v>1.0661918036976936</v>
          </cell>
          <cell r="V210">
            <v>0.95865787667688029</v>
          </cell>
          <cell r="W210">
            <v>0.93235670806477211</v>
          </cell>
          <cell r="X210">
            <v>0.92044456289785459</v>
          </cell>
          <cell r="Y210">
            <v>0.93418764665199117</v>
          </cell>
          <cell r="Z210">
            <v>0.99871058944961311</v>
          </cell>
        </row>
        <row r="211">
          <cell r="C211">
            <v>1.0632112760496866</v>
          </cell>
          <cell r="D211">
            <v>1.0713956325101093</v>
          </cell>
          <cell r="E211">
            <v>1.0383463032631057</v>
          </cell>
          <cell r="F211">
            <v>1.0036737739346888</v>
          </cell>
          <cell r="G211">
            <v>1.0593597351269179</v>
          </cell>
          <cell r="H211">
            <v>1.0469340759955916</v>
          </cell>
          <cell r="I211">
            <v>1.0158289778119105</v>
          </cell>
          <cell r="J211">
            <v>1.0125437993613533</v>
          </cell>
          <cell r="K211">
            <v>1</v>
          </cell>
          <cell r="L211">
            <v>1</v>
          </cell>
          <cell r="M211">
            <v>1.0269371218271601</v>
          </cell>
          <cell r="N211">
            <v>1.0401028795690062</v>
          </cell>
          <cell r="O211">
            <v>0.97099925769174422</v>
          </cell>
          <cell r="P211">
            <v>1.0037614306246627</v>
          </cell>
          <cell r="Q211">
            <v>1.023281603575207</v>
          </cell>
          <cell r="R211">
            <v>0.96551068622332725</v>
          </cell>
          <cell r="S211">
            <v>1.0168345986413929</v>
          </cell>
          <cell r="T211">
            <v>1.0207976182662453</v>
          </cell>
          <cell r="U211">
            <v>1.079565899763997</v>
          </cell>
          <cell r="V211">
            <v>0.97068308873809594</v>
          </cell>
          <cell r="W211">
            <v>0.94405200354394847</v>
          </cell>
          <cell r="X211">
            <v>0.93199043481809374</v>
          </cell>
          <cell r="Y211">
            <v>0.94590590905744854</v>
          </cell>
          <cell r="Z211">
            <v>1.011238214703728</v>
          </cell>
        </row>
        <row r="212">
          <cell r="C212">
            <v>1.0632112760496866</v>
          </cell>
          <cell r="D212">
            <v>1.0713956325101093</v>
          </cell>
          <cell r="E212">
            <v>1.0383463032631057</v>
          </cell>
          <cell r="F212">
            <v>1.0036737739346888</v>
          </cell>
          <cell r="G212">
            <v>1.0593597351269179</v>
          </cell>
          <cell r="H212">
            <v>1.0469340759955916</v>
          </cell>
          <cell r="I212">
            <v>1.0158289778119105</v>
          </cell>
          <cell r="J212">
            <v>1.0125437993613533</v>
          </cell>
          <cell r="K212">
            <v>1</v>
          </cell>
          <cell r="L212">
            <v>1</v>
          </cell>
          <cell r="M212">
            <v>1.0269371218271601</v>
          </cell>
          <cell r="N212">
            <v>1.0401028795690062</v>
          </cell>
          <cell r="O212">
            <v>0.97099925769174422</v>
          </cell>
          <cell r="P212">
            <v>1.0037614306246627</v>
          </cell>
          <cell r="Q212">
            <v>1.023281603575207</v>
          </cell>
          <cell r="R212">
            <v>0.96551068622332725</v>
          </cell>
          <cell r="S212">
            <v>1.0168345986413929</v>
          </cell>
          <cell r="T212">
            <v>1.0207976182662453</v>
          </cell>
          <cell r="U212">
            <v>1.079565899763997</v>
          </cell>
          <cell r="V212">
            <v>0.97068308873809594</v>
          </cell>
          <cell r="W212">
            <v>0.94405200354394847</v>
          </cell>
          <cell r="X212">
            <v>0.93199043481809374</v>
          </cell>
          <cell r="Y212">
            <v>0.94590590905744854</v>
          </cell>
          <cell r="Z212">
            <v>1.011238214703728</v>
          </cell>
        </row>
        <row r="213">
          <cell r="C213">
            <v>1.035322663336959</v>
          </cell>
          <cell r="D213">
            <v>1.0432923396554672</v>
          </cell>
          <cell r="E213">
            <v>1.0111099123728686</v>
          </cell>
          <cell r="F213">
            <v>0.97734686243391389</v>
          </cell>
          <cell r="G213">
            <v>1.0315721504370885</v>
          </cell>
          <cell r="H213">
            <v>1.0194724231341956</v>
          </cell>
          <cell r="I213">
            <v>0.98918322867179487</v>
          </cell>
          <cell r="J213">
            <v>0.98598422224702731</v>
          </cell>
          <cell r="K213">
            <v>0.97376945359689338</v>
          </cell>
          <cell r="L213">
            <v>0.97376945359689338</v>
          </cell>
          <cell r="M213">
            <v>1</v>
          </cell>
          <cell r="N213">
            <v>1.0128204127224665</v>
          </cell>
          <cell r="O213">
            <v>0.94552941660547873</v>
          </cell>
          <cell r="P213">
            <v>0.97743221984101369</v>
          </cell>
          <cell r="Q213">
            <v>0.99644036798918223</v>
          </cell>
          <cell r="R213">
            <v>0.94018481336565096</v>
          </cell>
          <cell r="S213">
            <v>0.99016247151744563</v>
          </cell>
          <cell r="T213">
            <v>0.99402153897213164</v>
          </cell>
          <cell r="U213">
            <v>1.0512482963350258</v>
          </cell>
          <cell r="V213">
            <v>0.94522154093624045</v>
          </cell>
          <cell r="W213">
            <v>0.91928900365804311</v>
          </cell>
          <cell r="X213">
            <v>0.90754381647034621</v>
          </cell>
          <cell r="Y213">
            <v>0.92109428021694428</v>
          </cell>
          <cell r="Z213">
            <v>0.98471288378834709</v>
          </cell>
        </row>
        <row r="214">
          <cell r="C214">
            <v>1.0222174141948881</v>
          </cell>
          <cell r="D214">
            <v>1.0300862093123617</v>
          </cell>
          <cell r="E214">
            <v>0.99831115138665105</v>
          </cell>
          <cell r="F214">
            <v>0.96497547853207311</v>
          </cell>
          <cell r="G214">
            <v>1.0185143757758766</v>
          </cell>
          <cell r="H214">
            <v>1.0065678083973926</v>
          </cell>
          <cell r="I214">
            <v>0.97666201850421364</v>
          </cell>
          <cell r="J214">
            <v>0.97350350551949949</v>
          </cell>
          <cell r="K214">
            <v>0.96144335300213402</v>
          </cell>
          <cell r="L214">
            <v>0.96144335300213402</v>
          </cell>
          <cell r="M214">
            <v>0.98734186973186577</v>
          </cell>
          <cell r="N214">
            <v>1</v>
          </cell>
          <cell r="O214">
            <v>0.93356078207773363</v>
          </cell>
          <cell r="P214">
            <v>0.96505975547399458</v>
          </cell>
          <cell r="Q214">
            <v>0.98382729600674756</v>
          </cell>
          <cell r="R214">
            <v>0.92828383152194704</v>
          </cell>
          <cell r="S214">
            <v>0.97762886596636012</v>
          </cell>
          <cell r="T214">
            <v>0.98143908484249121</v>
          </cell>
          <cell r="U214">
            <v>1.0379414584558628</v>
          </cell>
          <cell r="V214">
            <v>0.9332568035388229</v>
          </cell>
          <cell r="W214">
            <v>0.90765252369567628</v>
          </cell>
          <cell r="X214">
            <v>0.89605600861742485</v>
          </cell>
          <cell r="Y214">
            <v>0.90943494882872489</v>
          </cell>
          <cell r="Z214">
            <v>0.97224825982864405</v>
          </cell>
        </row>
        <row r="215">
          <cell r="C215">
            <v>1.0949661059238587</v>
          </cell>
          <cell r="D215">
            <v>1.1033949037788424</v>
          </cell>
          <cell r="E215">
            <v>1.0693584933643088</v>
          </cell>
          <cell r="F215">
            <v>1.0336504029061964</v>
          </cell>
          <cell r="G215">
            <v>1.090999531395342</v>
          </cell>
          <cell r="H215">
            <v>1.0782027562867138</v>
          </cell>
          <cell r="I215">
            <v>1.0461686450994159</v>
          </cell>
          <cell r="J215">
            <v>1.0427853485371024</v>
          </cell>
          <cell r="K215">
            <v>1.0298669047154538</v>
          </cell>
          <cell r="L215">
            <v>1.0298669047154538</v>
          </cell>
          <cell r="M215">
            <v>1.0576085549935343</v>
          </cell>
          <cell r="N215">
            <v>1.0711675331673629</v>
          </cell>
          <cell r="O215">
            <v>1</v>
          </cell>
          <cell r="P215">
            <v>1.0337406776301772</v>
          </cell>
          <cell r="Q215">
            <v>1.0538438577262648</v>
          </cell>
          <cell r="R215">
            <v>0.99434750189051191</v>
          </cell>
          <cell r="S215">
            <v>1.0472043007103924</v>
          </cell>
          <cell r="T215">
            <v>1.0512856834647655</v>
          </cell>
          <cell r="U215">
            <v>1.1118091916263015</v>
          </cell>
          <cell r="V215">
            <v>0.99967438805833919</v>
          </cell>
          <cell r="W215">
            <v>0.97224791478022887</v>
          </cell>
          <cell r="X215">
            <v>0.95982610433052029</v>
          </cell>
          <cell r="Y215">
            <v>0.97415719071305218</v>
          </cell>
          <cell r="Z215">
            <v>1.0414407701069099</v>
          </cell>
        </row>
        <row r="216">
          <cell r="C216">
            <v>1.0592270669216957</v>
          </cell>
          <cell r="D216">
            <v>1.067380753854386</v>
          </cell>
          <cell r="E216">
            <v>1.0344552715249482</v>
          </cell>
          <cell r="F216">
            <v>0.99991267178903342</v>
          </cell>
          <cell r="G216">
            <v>1.0553899590141207</v>
          </cell>
          <cell r="H216">
            <v>1.0430108629936714</v>
          </cell>
          <cell r="I216">
            <v>1.0120223260418943</v>
          </cell>
          <cell r="J216">
            <v>1.0087494582564556</v>
          </cell>
          <cell r="K216">
            <v>0.99625266471703156</v>
          </cell>
          <cell r="L216">
            <v>0.99625266471703156</v>
          </cell>
          <cell r="M216">
            <v>1.0230888441171471</v>
          </cell>
          <cell r="N216">
            <v>1.0362052653504801</v>
          </cell>
          <cell r="O216">
            <v>0.9673605979136598</v>
          </cell>
          <cell r="P216">
            <v>1</v>
          </cell>
          <cell r="Q216">
            <v>1.0194470243177172</v>
          </cell>
          <cell r="R216">
            <v>0.96189259396275961</v>
          </cell>
          <cell r="S216">
            <v>1.0130241784729612</v>
          </cell>
          <cell r="T216">
            <v>1.016972347334546</v>
          </cell>
          <cell r="U216">
            <v>1.0755204043775217</v>
          </cell>
          <cell r="V216">
            <v>0.96704561375108689</v>
          </cell>
          <cell r="W216">
            <v>0.94051432416211123</v>
          </cell>
          <cell r="X216">
            <v>0.92849795417831082</v>
          </cell>
          <cell r="Y216">
            <v>0.94236128247006923</v>
          </cell>
          <cell r="Z216">
            <v>1.0074487660622826</v>
          </cell>
        </row>
        <row r="217">
          <cell r="C217">
            <v>1.0390211964477527</v>
          </cell>
          <cell r="D217">
            <v>1.0470193432255583</v>
          </cell>
          <cell r="E217">
            <v>1.0147219491049821</v>
          </cell>
          <cell r="F217">
            <v>0.98083828579345989</v>
          </cell>
          <cell r="G217">
            <v>1.0352572854096651</v>
          </cell>
          <cell r="H217">
            <v>1.0231143336670434</v>
          </cell>
          <cell r="I217">
            <v>0.9927169356536284</v>
          </cell>
          <cell r="J217">
            <v>0.98950650126383843</v>
          </cell>
          <cell r="K217">
            <v>0.97724809720621941</v>
          </cell>
          <cell r="L217">
            <v>0.97724809720621941</v>
          </cell>
          <cell r="M217">
            <v>1.0035723482560237</v>
          </cell>
          <cell r="N217">
            <v>1.0164385599575207</v>
          </cell>
          <cell r="O217">
            <v>0.94890717696790849</v>
          </cell>
          <cell r="P217">
            <v>0.98092394812694417</v>
          </cell>
          <cell r="Q217">
            <v>1</v>
          </cell>
          <cell r="R217">
            <v>0.94354348094401774</v>
          </cell>
          <cell r="S217">
            <v>0.9936996766957511</v>
          </cell>
          <cell r="T217">
            <v>0.9975725300833288</v>
          </cell>
          <cell r="U217">
            <v>1.0550037213530861</v>
          </cell>
          <cell r="V217">
            <v>0.94859820145956009</v>
          </cell>
          <cell r="W217">
            <v>0.92257302412704267</v>
          </cell>
          <cell r="X217">
            <v>0.91078587904037922</v>
          </cell>
          <cell r="Y217">
            <v>0.92438474976251073</v>
          </cell>
          <cell r="Z217">
            <v>0.98823062114143245</v>
          </cell>
        </row>
        <row r="218">
          <cell r="C218">
            <v>1.1011905836159339</v>
          </cell>
          <cell r="D218">
            <v>1.1096672960720504</v>
          </cell>
          <cell r="E218">
            <v>1.0754374012417003</v>
          </cell>
          <cell r="F218">
            <v>1.0395263234844552</v>
          </cell>
          <cell r="G218">
            <v>1.0972014605769811</v>
          </cell>
          <cell r="H218">
            <v>1.0843319405306207</v>
          </cell>
          <cell r="I218">
            <v>1.0521157272587083</v>
          </cell>
          <cell r="J218">
            <v>1.0487131979056594</v>
          </cell>
          <cell r="K218">
            <v>1.0357213175046052</v>
          </cell>
          <cell r="L218">
            <v>1.0357213175046052</v>
          </cell>
          <cell r="M218">
            <v>1.0636206688132135</v>
          </cell>
          <cell r="N218">
            <v>1.0772567247675446</v>
          </cell>
          <cell r="O218">
            <v>1.0056846304724869</v>
          </cell>
          <cell r="P218">
            <v>1.0396171113868828</v>
          </cell>
          <cell r="Q218">
            <v>1.0598345706331387</v>
          </cell>
          <cell r="R218">
            <v>1</v>
          </cell>
          <cell r="S218">
            <v>1.0531572701891301</v>
          </cell>
          <cell r="T218">
            <v>1.0572618540962784</v>
          </cell>
          <cell r="U218">
            <v>1.1181294160366113</v>
          </cell>
          <cell r="V218">
            <v>1.0053571675472603</v>
          </cell>
          <cell r="W218">
            <v>0.97777478490340042</v>
          </cell>
          <cell r="X218">
            <v>0.9652823610514859</v>
          </cell>
          <cell r="Y218">
            <v>0.97969491436437184</v>
          </cell>
          <cell r="Z218">
            <v>1.04736097604395</v>
          </cell>
        </row>
        <row r="219">
          <cell r="C219">
            <v>1.045608870380943</v>
          </cell>
          <cell r="D219">
            <v>1.053657727561214</v>
          </cell>
          <cell r="E219">
            <v>1.0211555592723289</v>
          </cell>
          <cell r="F219">
            <v>0.98705706441904273</v>
          </cell>
          <cell r="G219">
            <v>1.0418210951341971</v>
          </cell>
          <cell r="H219">
            <v>1.029601153810477</v>
          </cell>
          <cell r="I219">
            <v>0.99901102811526465</v>
          </cell>
          <cell r="J219">
            <v>0.99578023870767896</v>
          </cell>
          <cell r="K219">
            <v>0.98344411307022206</v>
          </cell>
          <cell r="L219">
            <v>0.98344411307022206</v>
          </cell>
          <cell r="M219">
            <v>1.0099352669541981</v>
          </cell>
          <cell r="N219">
            <v>1.0228830538995253</v>
          </cell>
          <cell r="O219">
            <v>0.95492350377250135</v>
          </cell>
          <cell r="P219">
            <v>0.98714326987476864</v>
          </cell>
          <cell r="Q219">
            <v>1.0063402690490941</v>
          </cell>
          <cell r="R219">
            <v>0.94952580047272162</v>
          </cell>
          <cell r="S219">
            <v>1</v>
          </cell>
          <cell r="T219">
            <v>1.0038974083200425</v>
          </cell>
          <cell r="U219">
            <v>1.0616927287942601</v>
          </cell>
          <cell r="V219">
            <v>0.95461256927630045</v>
          </cell>
          <cell r="W219">
            <v>0.92842238531744448</v>
          </cell>
          <cell r="X219">
            <v>0.91656050655961085</v>
          </cell>
          <cell r="Y219">
            <v>0.93024559778088456</v>
          </cell>
          <cell r="Z219">
            <v>0.99449626916202249</v>
          </cell>
        </row>
        <row r="220">
          <cell r="C220">
            <v>1.0415495265902737</v>
          </cell>
          <cell r="D220">
            <v>1.0495671358734178</v>
          </cell>
          <cell r="E220">
            <v>1.0171911500211628</v>
          </cell>
          <cell r="F220">
            <v>0.98322503498720937</v>
          </cell>
          <cell r="G220">
            <v>1.0377764565381411</v>
          </cell>
          <cell r="H220">
            <v>1.0256039564176662</v>
          </cell>
          <cell r="I220">
            <v>0.99513259007914467</v>
          </cell>
          <cell r="J220">
            <v>0.99191434349258134</v>
          </cell>
          <cell r="K220">
            <v>0.97962611011811673</v>
          </cell>
          <cell r="L220">
            <v>0.97962611011811673</v>
          </cell>
          <cell r="M220">
            <v>1.0060144179914354</v>
          </cell>
          <cell r="N220">
            <v>1.0189119380348375</v>
          </cell>
          <cell r="O220">
            <v>0.9512162257401422</v>
          </cell>
          <cell r="P220">
            <v>0.98331090576943414</v>
          </cell>
          <cell r="Q220">
            <v>1.0024333768658089</v>
          </cell>
          <cell r="R220">
            <v>0.94583947782243172</v>
          </cell>
          <cell r="S220">
            <v>0.99611772250058439</v>
          </cell>
          <cell r="T220">
            <v>1</v>
          </cell>
          <cell r="U220">
            <v>1.0575709430019691</v>
          </cell>
          <cell r="V220">
            <v>0.95090649837793972</v>
          </cell>
          <cell r="W220">
            <v>0.92481799198097281</v>
          </cell>
          <cell r="X220">
            <v>0.91300216432814141</v>
          </cell>
          <cell r="Y220">
            <v>0.92663412622768937</v>
          </cell>
          <cell r="Z220">
            <v>0.9906353586730019</v>
          </cell>
        </row>
        <row r="221">
          <cell r="C221">
            <v>0.9848507407302457</v>
          </cell>
          <cell r="D221">
            <v>0.99243189576877744</v>
          </cell>
          <cell r="E221">
            <v>0.96181836003721299</v>
          </cell>
          <cell r="F221">
            <v>0.92970125691641547</v>
          </cell>
          <cell r="G221">
            <v>0.98128306512692165</v>
          </cell>
          <cell r="H221">
            <v>0.9697731988611914</v>
          </cell>
          <cell r="I221">
            <v>0.94096060095449496</v>
          </cell>
          <cell r="J221">
            <v>0.93791754591609899</v>
          </cell>
          <cell r="K221">
            <v>0.9262982465624463</v>
          </cell>
          <cell r="L221">
            <v>0.9262982465624463</v>
          </cell>
          <cell r="M221">
            <v>0.95125005527838369</v>
          </cell>
          <cell r="N221">
            <v>0.96344547358932164</v>
          </cell>
          <cell r="O221">
            <v>0.89943490981329965</v>
          </cell>
          <cell r="P221">
            <v>0.92978245315463759</v>
          </cell>
          <cell r="Q221">
            <v>0.9478639551313226</v>
          </cell>
          <cell r="R221">
            <v>0.89435085568597239</v>
          </cell>
          <cell r="S221">
            <v>0.94189210576555127</v>
          </cell>
          <cell r="T221">
            <v>0.94556304389514434</v>
          </cell>
          <cell r="U221">
            <v>1</v>
          </cell>
          <cell r="V221">
            <v>0.89914204306591772</v>
          </cell>
          <cell r="W221">
            <v>0.87447371554652376</v>
          </cell>
          <cell r="X221">
            <v>0.86330110558497219</v>
          </cell>
          <cell r="Y221">
            <v>0.87619098497297132</v>
          </cell>
          <cell r="Z221">
            <v>0.93670818513700183</v>
          </cell>
        </row>
        <row r="222">
          <cell r="C222">
            <v>1.0953227560932155</v>
          </cell>
          <cell r="D222">
            <v>1.1037542993593732</v>
          </cell>
          <cell r="E222">
            <v>1.0697068026733352</v>
          </cell>
          <cell r="F222">
            <v>1.0339870814474386</v>
          </cell>
          <cell r="G222">
            <v>1.0913548895799792</v>
          </cell>
          <cell r="H222">
            <v>1.0785539463313647</v>
          </cell>
          <cell r="I222">
            <v>1.0465094010574605</v>
          </cell>
          <cell r="J222">
            <v>1.0431250024945597</v>
          </cell>
          <cell r="K222">
            <v>1.0302023509032352</v>
          </cell>
          <cell r="L222">
            <v>1.0302023509032352</v>
          </cell>
          <cell r="M222">
            <v>1.0579530371361423</v>
          </cell>
          <cell r="N222">
            <v>1.0715164317132144</v>
          </cell>
          <cell r="O222">
            <v>1.000325717999331</v>
          </cell>
          <cell r="P222">
            <v>1.0340773855755219</v>
          </cell>
          <cell r="Q222">
            <v>1.0541871136392105</v>
          </cell>
          <cell r="R222">
            <v>0.99467137876946754</v>
          </cell>
          <cell r="S222">
            <v>1.0475453940001105</v>
          </cell>
          <cell r="T222">
            <v>1.0516281061343089</v>
          </cell>
          <cell r="U222">
            <v>1.1121713278918359</v>
          </cell>
          <cell r="V222">
            <v>1</v>
          </cell>
          <cell r="W222">
            <v>0.97256459342588486</v>
          </cell>
          <cell r="X222">
            <v>0.96013873696892849</v>
          </cell>
          <cell r="Y222">
            <v>0.97447449124424512</v>
          </cell>
          <cell r="Z222">
            <v>1.0417799861109709</v>
          </cell>
        </row>
        <row r="223">
          <cell r="C223">
            <v>1.1262210895781346</v>
          </cell>
          <cell r="D223">
            <v>1.1348904811261626</v>
          </cell>
          <cell r="E223">
            <v>1.0998825269849317</v>
          </cell>
          <cell r="F223">
            <v>1.06315517595103</v>
          </cell>
          <cell r="G223">
            <v>1.1221412921641043</v>
          </cell>
          <cell r="H223">
            <v>1.1089792427381397</v>
          </cell>
          <cell r="I223">
            <v>1.0760307419490802</v>
          </cell>
          <cell r="J223">
            <v>1.0725508717319472</v>
          </cell>
          <cell r="K223">
            <v>1.0592636806510913</v>
          </cell>
          <cell r="L223">
            <v>1.0592636806510913</v>
          </cell>
          <cell r="M223">
            <v>1.0877971954638759</v>
          </cell>
          <cell r="N223">
            <v>1.1017432044680644</v>
          </cell>
          <cell r="O223">
            <v>1.0285442476120346</v>
          </cell>
          <cell r="P223">
            <v>1.0632480274990852</v>
          </cell>
          <cell r="Q223">
            <v>1.0839250377456249</v>
          </cell>
          <cell r="R223">
            <v>1.0227304031968827</v>
          </cell>
          <cell r="S223">
            <v>1.0770959595702572</v>
          </cell>
          <cell r="T223">
            <v>1.0812938423245706</v>
          </cell>
          <cell r="U223">
            <v>1.1435449484894185</v>
          </cell>
          <cell r="V223">
            <v>1.0282093413224855</v>
          </cell>
          <cell r="W223">
            <v>1</v>
          </cell>
          <cell r="X223">
            <v>0.9872236183170251</v>
          </cell>
          <cell r="Y223">
            <v>1.0019637747778094</v>
          </cell>
          <cell r="Z223">
            <v>1.0711679133221095</v>
          </cell>
        </row>
        <row r="224">
          <cell r="C224">
            <v>1.140796339028098</v>
          </cell>
          <cell r="D224">
            <v>1.1495779275022546</v>
          </cell>
          <cell r="E224">
            <v>1.1141169098648214</v>
          </cell>
          <cell r="F224">
            <v>1.0769142433640817</v>
          </cell>
          <cell r="G224">
            <v>1.1366637419767984</v>
          </cell>
          <cell r="H224">
            <v>1.1233313528587152</v>
          </cell>
          <cell r="I224">
            <v>1.0899564414630289</v>
          </cell>
          <cell r="J224">
            <v>1.0864315357045289</v>
          </cell>
          <cell r="K224">
            <v>1.0729723853820241</v>
          </cell>
          <cell r="L224">
            <v>1.0729723853820241</v>
          </cell>
          <cell r="M224">
            <v>1.1018751732442384</v>
          </cell>
          <cell r="N224">
            <v>1.1160016677338687</v>
          </cell>
          <cell r="O224">
            <v>1.0418553897296856</v>
          </cell>
          <cell r="P224">
            <v>1.0770082965718175</v>
          </cell>
          <cell r="Q224">
            <v>1.0979529031056328</v>
          </cell>
          <cell r="R224">
            <v>1.0359663041088785</v>
          </cell>
          <cell r="S224">
            <v>1.0910354448432287</v>
          </cell>
          <cell r="T224">
            <v>1.0952876554634221</v>
          </cell>
          <cell r="U224">
            <v>1.1583443986468669</v>
          </cell>
          <cell r="V224">
            <v>1.0415161491733058</v>
          </cell>
          <cell r="W224">
            <v>1.0129417301672294</v>
          </cell>
          <cell r="X224">
            <v>1</v>
          </cell>
          <cell r="Y224">
            <v>1.0149309195883225</v>
          </cell>
          <cell r="Z224">
            <v>1.0850306794201185</v>
          </cell>
        </row>
        <row r="225">
          <cell r="C225">
            <v>1.1240137796677128</v>
          </cell>
          <cell r="D225">
            <v>1.1326661798504944</v>
          </cell>
          <cell r="E225">
            <v>1.0977268387061561</v>
          </cell>
          <cell r="F225">
            <v>1.0610714705596918</v>
          </cell>
          <cell r="G225">
            <v>1.119941978354402</v>
          </cell>
          <cell r="H225">
            <v>1.1068057255703296</v>
          </cell>
          <cell r="I225">
            <v>1.073921801402147</v>
          </cell>
          <cell r="J225">
            <v>1.0704487514728671</v>
          </cell>
          <cell r="K225">
            <v>1.0571876023022773</v>
          </cell>
          <cell r="L225">
            <v>1.0571876023022773</v>
          </cell>
          <cell r="M225">
            <v>1.0856651935396571</v>
          </cell>
          <cell r="N225">
            <v>1.0995838693992519</v>
          </cell>
          <cell r="O225">
            <v>1.0265283770764262</v>
          </cell>
          <cell r="P225">
            <v>1.0611641401255907</v>
          </cell>
          <cell r="Q225">
            <v>1.0818006249637027</v>
          </cell>
          <cell r="R225">
            <v>1.0207259273656659</v>
          </cell>
          <cell r="S225">
            <v>1.0749849312756927</v>
          </cell>
          <cell r="T225">
            <v>1.0791745864907671</v>
          </cell>
          <cell r="U225">
            <v>1.1413036850988005</v>
          </cell>
          <cell r="V225">
            <v>1.0261941271783963</v>
          </cell>
          <cell r="W225">
            <v>0.99804007407528783</v>
          </cell>
          <cell r="X225">
            <v>0.98528873315399745</v>
          </cell>
          <cell r="Y225">
            <v>1</v>
          </cell>
          <cell r="Z225">
            <v>1.0690685035590697</v>
          </cell>
        </row>
        <row r="226">
          <cell r="C226">
            <v>1.0513954680413118</v>
          </cell>
          <cell r="D226">
            <v>1.0594888691226987</v>
          </cell>
          <cell r="E226">
            <v>1.0268068276744466</v>
          </cell>
          <cell r="F226">
            <v>0.99251962528803839</v>
          </cell>
          <cell r="G226">
            <v>1.0475867305284627</v>
          </cell>
          <cell r="H226">
            <v>1.0352991617334417</v>
          </cell>
          <cell r="I226">
            <v>1.0045397444849606</v>
          </cell>
          <cell r="J226">
            <v>1.0012910752764697</v>
          </cell>
          <cell r="K226">
            <v>0.98888667918169959</v>
          </cell>
          <cell r="L226">
            <v>0.98888667918169959</v>
          </cell>
          <cell r="M226">
            <v>1.0155244401320729</v>
          </cell>
          <cell r="N226">
            <v>1.0285438825843176</v>
          </cell>
          <cell r="O226">
            <v>0.96020823142668421</v>
          </cell>
          <cell r="P226">
            <v>0.99260630782109449</v>
          </cell>
          <cell r="Q226">
            <v>1.0119095468272108</v>
          </cell>
          <cell r="R226">
            <v>0.95478065621383001</v>
          </cell>
          <cell r="S226">
            <v>1.0055341895275434</v>
          </cell>
          <cell r="T226">
            <v>1.0094531668438953</v>
          </cell>
          <cell r="U226">
            <v>1.0675683375754224</v>
          </cell>
          <cell r="V226">
            <v>0.95989557616005072</v>
          </cell>
          <cell r="W226">
            <v>0.93356045075940519</v>
          </cell>
          <cell r="X226">
            <v>0.92163292611637293</v>
          </cell>
          <cell r="Y226">
            <v>0.93539375322616702</v>
          </cell>
          <cell r="Z226">
            <v>1</v>
          </cell>
        </row>
        <row r="231">
          <cell r="C231">
            <v>1</v>
          </cell>
          <cell r="D231">
            <v>1.0076977705605525</v>
          </cell>
          <cell r="E231">
            <v>0.97661332855783334</v>
          </cell>
          <cell r="F231">
            <v>0.94400219085692305</v>
          </cell>
          <cell r="G231">
            <v>0.99637744537748052</v>
          </cell>
          <cell r="H231">
            <v>0.98469053101602522</v>
          </cell>
          <cell r="I231">
            <v>0.95543472938528007</v>
          </cell>
          <cell r="J231">
            <v>0.95234486519312878</v>
          </cell>
          <cell r="K231">
            <v>0.94054683441230502</v>
          </cell>
          <cell r="L231">
            <v>0.94054683441230502</v>
          </cell>
          <cell r="M231">
            <v>0.96588245907501902</v>
          </cell>
          <cell r="N231">
            <v>0.97826547084175153</v>
          </cell>
          <cell r="O231">
            <v>0.913270278038668</v>
          </cell>
          <cell r="P231">
            <v>0.94408463607919291</v>
          </cell>
          <cell r="Q231">
            <v>0.96244427295500823</v>
          </cell>
          <cell r="R231">
            <v>0.90810801951860276</v>
          </cell>
          <cell r="S231">
            <v>0.95638056287306883</v>
          </cell>
          <cell r="T231">
            <v>0.96010796843593738</v>
          </cell>
          <cell r="U231">
            <v>1.0153822895624991</v>
          </cell>
          <cell r="V231">
            <v>0.91297290633017469</v>
          </cell>
          <cell r="W231">
            <v>0.88792512345385477</v>
          </cell>
          <cell r="X231">
            <v>0.87658065317070577</v>
          </cell>
          <cell r="Y231">
            <v>0.88966880841587681</v>
          </cell>
          <cell r="Z231">
            <v>0.95111690167634211</v>
          </cell>
        </row>
        <row r="232">
          <cell r="C232">
            <v>0.99236103245889828</v>
          </cell>
          <cell r="D232">
            <v>1</v>
          </cell>
          <cell r="E232">
            <v>0.96915301104077278</v>
          </cell>
          <cell r="F232">
            <v>0.9367909887622381</v>
          </cell>
          <cell r="G232">
            <v>0.98876615041355609</v>
          </cell>
          <cell r="H232">
            <v>0.97716851201156363</v>
          </cell>
          <cell r="I232">
            <v>0.94813619449986464</v>
          </cell>
          <cell r="J232">
            <v>0.94506993367998371</v>
          </cell>
          <cell r="K232">
            <v>0.93336202767334342</v>
          </cell>
          <cell r="L232">
            <v>0.93336202767334342</v>
          </cell>
          <cell r="M232">
            <v>0.95850411432162552</v>
          </cell>
          <cell r="N232">
            <v>0.97079253266341092</v>
          </cell>
          <cell r="O232">
            <v>0.90629383602847768</v>
          </cell>
          <cell r="P232">
            <v>0.93687280418813113</v>
          </cell>
          <cell r="Q232">
            <v>0.95509219239378562</v>
          </cell>
          <cell r="R232">
            <v>0.90117101183368598</v>
          </cell>
          <cell r="S232">
            <v>0.94907480279634093</v>
          </cell>
          <cell r="T232">
            <v>0.95277373482910221</v>
          </cell>
          <cell r="U232">
            <v>1.0076258172107215</v>
          </cell>
          <cell r="V232">
            <v>0.90599873593281322</v>
          </cell>
          <cell r="W232">
            <v>0.88114229225686214</v>
          </cell>
          <cell r="X232">
            <v>0.86988448201397706</v>
          </cell>
          <cell r="Y232">
            <v>0.88287265726605735</v>
          </cell>
          <cell r="Z232">
            <v>0.94385135053664326</v>
          </cell>
        </row>
        <row r="233">
          <cell r="C233">
            <v>1.0239467051680544</v>
          </cell>
          <cell r="D233">
            <v>1.0318288119706718</v>
          </cell>
          <cell r="E233">
            <v>1</v>
          </cell>
          <cell r="F233">
            <v>0.9666079329993712</v>
          </cell>
          <cell r="G233">
            <v>1.0202374022980343</v>
          </cell>
          <cell r="H233">
            <v>1.008270624844041</v>
          </cell>
          <cell r="I233">
            <v>0.97831424315718918</v>
          </cell>
          <cell r="J233">
            <v>0.9751503868982192</v>
          </cell>
          <cell r="K233">
            <v>0.96306983215272324</v>
          </cell>
          <cell r="L233">
            <v>0.96306983215272324</v>
          </cell>
          <cell r="M233">
            <v>0.98901216154948379</v>
          </cell>
          <cell r="N233">
            <v>1.001691705648087</v>
          </cell>
          <cell r="O233">
            <v>0.935140092125607</v>
          </cell>
          <cell r="P233">
            <v>0.96669235251307117</v>
          </cell>
          <cell r="Q233">
            <v>0.98549164220014418</v>
          </cell>
          <cell r="R233">
            <v>0.92985421452276051</v>
          </cell>
          <cell r="S233">
            <v>0.97928272624064816</v>
          </cell>
          <cell r="T233">
            <v>0.98309939088557241</v>
          </cell>
          <cell r="U233">
            <v>1.0396973498835163</v>
          </cell>
          <cell r="V233">
            <v>0.93483559934448501</v>
          </cell>
          <cell r="W233">
            <v>0.9091880045965125</v>
          </cell>
          <cell r="X233">
            <v>0.89757187162820518</v>
          </cell>
          <cell r="Y233">
            <v>0.91097344506822608</v>
          </cell>
          <cell r="Z233">
            <v>0.97389301770113879</v>
          </cell>
        </row>
        <row r="234">
          <cell r="C234">
            <v>1.0593195754050577</v>
          </cell>
          <cell r="D234">
            <v>1.0674739744468278</v>
          </cell>
          <cell r="E234">
            <v>1.0345456165428042</v>
          </cell>
          <cell r="F234">
            <v>1</v>
          </cell>
          <cell r="G234">
            <v>1.0554821323804489</v>
          </cell>
          <cell r="H234">
            <v>1.0431019552212766</v>
          </cell>
          <cell r="I234">
            <v>1.0121107118596611</v>
          </cell>
          <cell r="J234">
            <v>1.0088375582355722</v>
          </cell>
          <cell r="K234">
            <v>0.99633967327821404</v>
          </cell>
          <cell r="L234">
            <v>0.99633967327821404</v>
          </cell>
          <cell r="M234">
            <v>1.0231781964385422</v>
          </cell>
          <cell r="N234">
            <v>1.0362957632055132</v>
          </cell>
          <cell r="O234">
            <v>0.96744508316198075</v>
          </cell>
          <cell r="P234">
            <v>1.000087335837849</v>
          </cell>
          <cell r="Q234">
            <v>1.0195360585777287</v>
          </cell>
          <cell r="R234">
            <v>0.96197660165837418</v>
          </cell>
          <cell r="S234">
            <v>1.0131126517883495</v>
          </cell>
          <cell r="T234">
            <v>1.0170611654665698</v>
          </cell>
          <cell r="U234">
            <v>1.0756143358531618</v>
          </cell>
          <cell r="V234">
            <v>0.96713007149000219</v>
          </cell>
          <cell r="W234">
            <v>0.94059646476862091</v>
          </cell>
          <cell r="X234">
            <v>0.92857904532508018</v>
          </cell>
          <cell r="Y234">
            <v>0.9424435843822303</v>
          </cell>
          <cell r="Z234">
            <v>1.0075367524443568</v>
          </cell>
        </row>
        <row r="235">
          <cell r="C235">
            <v>1.0036357252357786</v>
          </cell>
          <cell r="D235">
            <v>1.0113614827750175</v>
          </cell>
          <cell r="E235">
            <v>0.98016402628206878</v>
          </cell>
          <cell r="F235">
            <v>0.94743432344485179</v>
          </cell>
          <cell r="G235">
            <v>1</v>
          </cell>
          <cell r="H235">
            <v>0.98827059522907235</v>
          </cell>
          <cell r="I235">
            <v>0.95890842754204542</v>
          </cell>
          <cell r="J235">
            <v>0.95580732945267566</v>
          </cell>
          <cell r="K235">
            <v>0.94396640427360945</v>
          </cell>
          <cell r="L235">
            <v>0.94396640427360945</v>
          </cell>
          <cell r="M235">
            <v>0.96939414230627396</v>
          </cell>
          <cell r="N235">
            <v>0.98182217530138172</v>
          </cell>
          <cell r="O235">
            <v>0.91659067783561965</v>
          </cell>
          <cell r="P235">
            <v>0.94751706841529681</v>
          </cell>
          <cell r="Q235">
            <v>0.96594345588622121</v>
          </cell>
          <cell r="R235">
            <v>0.91140965076197944</v>
          </cell>
          <cell r="S235">
            <v>0.95985769982051461</v>
          </cell>
          <cell r="T235">
            <v>0.96359865720585203</v>
          </cell>
          <cell r="U235">
            <v>1.019073940576624</v>
          </cell>
          <cell r="V235">
            <v>0.91629222496530138</v>
          </cell>
          <cell r="W235">
            <v>0.89115337523267779</v>
          </cell>
          <cell r="X235">
            <v>0.8797676595726337</v>
          </cell>
          <cell r="Y235">
            <v>0.89290339975411948</v>
          </cell>
          <cell r="Z235">
            <v>0.95457490139794221</v>
          </cell>
        </row>
        <row r="236">
          <cell r="C236">
            <v>1.01554749284344</v>
          </cell>
          <cell r="D236">
            <v>1.0233649444366932</v>
          </cell>
          <cell r="E236">
            <v>0.99179721729439441</v>
          </cell>
          <cell r="F236">
            <v>0.95867905816346277</v>
          </cell>
          <cell r="G236">
            <v>1.011868616578852</v>
          </cell>
          <cell r="H236">
            <v>1</v>
          </cell>
          <cell r="I236">
            <v>0.97028934400277167</v>
          </cell>
          <cell r="J236">
            <v>0.96715144016920584</v>
          </cell>
          <cell r="K236">
            <v>0.95516997958925043</v>
          </cell>
          <cell r="L236">
            <v>0.95516997958925043</v>
          </cell>
          <cell r="M236">
            <v>0.9808995096950921</v>
          </cell>
          <cell r="N236">
            <v>0.99347504624864813</v>
          </cell>
          <cell r="O236">
            <v>0.92746934115060065</v>
          </cell>
          <cell r="P236">
            <v>0.95876278520223579</v>
          </cell>
          <cell r="Q236">
            <v>0.97740786840098604</v>
          </cell>
          <cell r="R236">
            <v>0.92222682245313869</v>
          </cell>
          <cell r="S236">
            <v>0.97124988282994307</v>
          </cell>
          <cell r="T236">
            <v>0.9750352402041248</v>
          </cell>
          <cell r="U236">
            <v>1.0311689384428278</v>
          </cell>
          <cell r="V236">
            <v>0.92716734605759765</v>
          </cell>
          <cell r="W236">
            <v>0.90173013295626414</v>
          </cell>
          <cell r="X236">
            <v>0.89020928460257531</v>
          </cell>
          <cell r="Y236">
            <v>0.90350092784775449</v>
          </cell>
          <cell r="Z236">
            <v>0.96590438489842978</v>
          </cell>
        </row>
        <row r="237">
          <cell r="C237">
            <v>1.046643971842423</v>
          </cell>
          <cell r="D237">
            <v>1.0547007969962514</v>
          </cell>
          <cell r="E237">
            <v>1.0221664531560199</v>
          </cell>
          <cell r="F237">
            <v>0.98803420246643892</v>
          </cell>
          <cell r="G237">
            <v>1.042852446884093</v>
          </cell>
          <cell r="H237">
            <v>1.0306204084182371</v>
          </cell>
          <cell r="I237">
            <v>1</v>
          </cell>
          <cell r="J237">
            <v>0.99676601226947315</v>
          </cell>
          <cell r="K237">
            <v>0.98441767447311257</v>
          </cell>
          <cell r="L237">
            <v>0.98441767447311257</v>
          </cell>
          <cell r="M237">
            <v>1.0109350532992043</v>
          </cell>
          <cell r="N237">
            <v>1.0238956579181089</v>
          </cell>
          <cell r="O237">
            <v>0.95586883117202537</v>
          </cell>
          <cell r="P237">
            <v>0.98812049326133489</v>
          </cell>
          <cell r="Q237">
            <v>1.0073364965226228</v>
          </cell>
          <cell r="R237">
            <v>0.9504657844109069</v>
          </cell>
          <cell r="S237">
            <v>1.0009899509183608</v>
          </cell>
          <cell r="T237">
            <v>1.0048912174813491</v>
          </cell>
          <cell r="U237">
            <v>1.0627437524861472</v>
          </cell>
          <cell r="V237">
            <v>0.95555758886593434</v>
          </cell>
          <cell r="W237">
            <v>0.92934147791041632</v>
          </cell>
          <cell r="X237">
            <v>0.91746785647481288</v>
          </cell>
          <cell r="Y237">
            <v>0.93116649526470896</v>
          </cell>
          <cell r="Z237">
            <v>0.9954807716569859</v>
          </cell>
        </row>
        <row r="238">
          <cell r="C238">
            <v>1.0500397876321905</v>
          </cell>
          <cell r="D238">
            <v>1.0581227529968344</v>
          </cell>
          <cell r="E238">
            <v>1.025482852117634</v>
          </cell>
          <cell r="F238">
            <v>0.99123986001172593</v>
          </cell>
          <cell r="G238">
            <v>1.046235961145674</v>
          </cell>
          <cell r="H238">
            <v>1.033964236071496</v>
          </cell>
          <cell r="I238">
            <v>1.0032444803401388</v>
          </cell>
          <cell r="J238">
            <v>1</v>
          </cell>
          <cell r="K238">
            <v>0.98761159826442568</v>
          </cell>
          <cell r="L238">
            <v>0.98761159826442568</v>
          </cell>
          <cell r="M238">
            <v>1.0142150122047908</v>
          </cell>
          <cell r="N238">
            <v>1.0272176672505775</v>
          </cell>
          <cell r="O238">
            <v>0.95897012880251442</v>
          </cell>
          <cell r="P238">
            <v>0.9913264307754095</v>
          </cell>
          <cell r="Q238">
            <v>1.0106047799814948</v>
          </cell>
          <cell r="R238">
            <v>0.95354955196240265</v>
          </cell>
          <cell r="S238">
            <v>1.0042376431347919</v>
          </cell>
          <cell r="T238">
            <v>1.0081515672804455</v>
          </cell>
          <cell r="U238">
            <v>1.0661918036976936</v>
          </cell>
          <cell r="V238">
            <v>0.95865787667688029</v>
          </cell>
          <cell r="W238">
            <v>0.93235670806477211</v>
          </cell>
          <cell r="X238">
            <v>0.92044456289785459</v>
          </cell>
          <cell r="Y238">
            <v>0.93418764665199117</v>
          </cell>
          <cell r="Z238">
            <v>0.99871058944961311</v>
          </cell>
        </row>
        <row r="239">
          <cell r="C239">
            <v>1.0632112760496866</v>
          </cell>
          <cell r="D239">
            <v>1.0713956325101093</v>
          </cell>
          <cell r="E239">
            <v>1.0383463032631057</v>
          </cell>
          <cell r="F239">
            <v>1.0036737739346888</v>
          </cell>
          <cell r="G239">
            <v>1.0593597351269179</v>
          </cell>
          <cell r="H239">
            <v>1.0469340759955916</v>
          </cell>
          <cell r="I239">
            <v>1.0158289778119105</v>
          </cell>
          <cell r="J239">
            <v>1.0125437993613533</v>
          </cell>
          <cell r="K239">
            <v>1</v>
          </cell>
          <cell r="L239">
            <v>1</v>
          </cell>
          <cell r="M239">
            <v>1.0269371218271601</v>
          </cell>
          <cell r="N239">
            <v>1.0401028795690062</v>
          </cell>
          <cell r="O239">
            <v>0.97099925769174422</v>
          </cell>
          <cell r="P239">
            <v>1.0037614306246627</v>
          </cell>
          <cell r="Q239">
            <v>1.023281603575207</v>
          </cell>
          <cell r="R239">
            <v>0.96551068622332725</v>
          </cell>
          <cell r="S239">
            <v>1.0168345986413929</v>
          </cell>
          <cell r="T239">
            <v>1.0207976182662453</v>
          </cell>
          <cell r="U239">
            <v>1.079565899763997</v>
          </cell>
          <cell r="V239">
            <v>0.97068308873809594</v>
          </cell>
          <cell r="W239">
            <v>0.94405200354394847</v>
          </cell>
          <cell r="X239">
            <v>0.93199043481809374</v>
          </cell>
          <cell r="Y239">
            <v>0.94590590905744854</v>
          </cell>
          <cell r="Z239">
            <v>1.011238214703728</v>
          </cell>
        </row>
        <row r="240">
          <cell r="C240">
            <v>1.0632112760496866</v>
          </cell>
          <cell r="D240">
            <v>1.0713956325101093</v>
          </cell>
          <cell r="E240">
            <v>1.0383463032631057</v>
          </cell>
          <cell r="F240">
            <v>1.0036737739346888</v>
          </cell>
          <cell r="G240">
            <v>1.0593597351269179</v>
          </cell>
          <cell r="H240">
            <v>1.0469340759955916</v>
          </cell>
          <cell r="I240">
            <v>1.0158289778119105</v>
          </cell>
          <cell r="J240">
            <v>1.0125437993613533</v>
          </cell>
          <cell r="K240">
            <v>1</v>
          </cell>
          <cell r="L240">
            <v>1</v>
          </cell>
          <cell r="M240">
            <v>1.0269371218271601</v>
          </cell>
          <cell r="N240">
            <v>1.0401028795690062</v>
          </cell>
          <cell r="O240">
            <v>0.97099925769174422</v>
          </cell>
          <cell r="P240">
            <v>1.0037614306246627</v>
          </cell>
          <cell r="Q240">
            <v>1.023281603575207</v>
          </cell>
          <cell r="R240">
            <v>0.96551068622332725</v>
          </cell>
          <cell r="S240">
            <v>1.0168345986413929</v>
          </cell>
          <cell r="T240">
            <v>1.0207976182662453</v>
          </cell>
          <cell r="U240">
            <v>1.079565899763997</v>
          </cell>
          <cell r="V240">
            <v>0.97068308873809594</v>
          </cell>
          <cell r="W240">
            <v>0.94405200354394847</v>
          </cell>
          <cell r="X240">
            <v>0.93199043481809374</v>
          </cell>
          <cell r="Y240">
            <v>0.94590590905744854</v>
          </cell>
          <cell r="Z240">
            <v>1.011238214703728</v>
          </cell>
        </row>
        <row r="241">
          <cell r="C241">
            <v>1.035322663336959</v>
          </cell>
          <cell r="D241">
            <v>1.0432923396554672</v>
          </cell>
          <cell r="E241">
            <v>1.0111099123728686</v>
          </cell>
          <cell r="F241">
            <v>0.97734686243391389</v>
          </cell>
          <cell r="G241">
            <v>1.0315721504370885</v>
          </cell>
          <cell r="H241">
            <v>1.0194724231341956</v>
          </cell>
          <cell r="I241">
            <v>0.98918322867179487</v>
          </cell>
          <cell r="J241">
            <v>0.98598422224702731</v>
          </cell>
          <cell r="K241">
            <v>0.97376945359689338</v>
          </cell>
          <cell r="L241">
            <v>0.97376945359689338</v>
          </cell>
          <cell r="M241">
            <v>1</v>
          </cell>
          <cell r="N241">
            <v>1.0128204127224665</v>
          </cell>
          <cell r="O241">
            <v>0.94552941660547873</v>
          </cell>
          <cell r="P241">
            <v>0.97743221984101369</v>
          </cell>
          <cell r="Q241">
            <v>0.99644036798918223</v>
          </cell>
          <cell r="R241">
            <v>0.94018481336565096</v>
          </cell>
          <cell r="S241">
            <v>0.99016247151744563</v>
          </cell>
          <cell r="T241">
            <v>0.99402153897213164</v>
          </cell>
          <cell r="U241">
            <v>1.0512482963350258</v>
          </cell>
          <cell r="V241">
            <v>0.94522154093624045</v>
          </cell>
          <cell r="W241">
            <v>0.91928900365804311</v>
          </cell>
          <cell r="X241">
            <v>0.90754381647034621</v>
          </cell>
          <cell r="Y241">
            <v>0.92109428021694428</v>
          </cell>
          <cell r="Z241">
            <v>0.98471288378834709</v>
          </cell>
        </row>
        <row r="242">
          <cell r="C242">
            <v>1.0222174141948881</v>
          </cell>
          <cell r="D242">
            <v>1.0300862093123617</v>
          </cell>
          <cell r="E242">
            <v>0.99831115138665105</v>
          </cell>
          <cell r="F242">
            <v>0.96497547853207311</v>
          </cell>
          <cell r="G242">
            <v>1.0185143757758766</v>
          </cell>
          <cell r="H242">
            <v>1.0065678083973926</v>
          </cell>
          <cell r="I242">
            <v>0.97666201850421364</v>
          </cell>
          <cell r="J242">
            <v>0.97350350551949949</v>
          </cell>
          <cell r="K242">
            <v>0.96144335300213402</v>
          </cell>
          <cell r="L242">
            <v>0.96144335300213402</v>
          </cell>
          <cell r="M242">
            <v>0.98734186973186577</v>
          </cell>
          <cell r="N242">
            <v>1</v>
          </cell>
          <cell r="O242">
            <v>0.93356078207773363</v>
          </cell>
          <cell r="P242">
            <v>0.96505975547399458</v>
          </cell>
          <cell r="Q242">
            <v>0.98382729600674756</v>
          </cell>
          <cell r="R242">
            <v>0.92828383152194704</v>
          </cell>
          <cell r="S242">
            <v>0.97762886596636012</v>
          </cell>
          <cell r="T242">
            <v>0.98143908484249121</v>
          </cell>
          <cell r="U242">
            <v>1.0379414584558628</v>
          </cell>
          <cell r="V242">
            <v>0.9332568035388229</v>
          </cell>
          <cell r="W242">
            <v>0.90765252369567628</v>
          </cell>
          <cell r="X242">
            <v>0.89605600861742485</v>
          </cell>
          <cell r="Y242">
            <v>0.90943494882872489</v>
          </cell>
          <cell r="Z242">
            <v>0.97224825982864405</v>
          </cell>
        </row>
        <row r="243">
          <cell r="C243">
            <v>1.0949661059238587</v>
          </cell>
          <cell r="D243">
            <v>1.1033949037788424</v>
          </cell>
          <cell r="E243">
            <v>1.0693584933643088</v>
          </cell>
          <cell r="F243">
            <v>1.0336504029061964</v>
          </cell>
          <cell r="G243">
            <v>1.090999531395342</v>
          </cell>
          <cell r="H243">
            <v>1.0782027562867138</v>
          </cell>
          <cell r="I243">
            <v>1.0461686450994159</v>
          </cell>
          <cell r="J243">
            <v>1.0427853485371024</v>
          </cell>
          <cell r="K243">
            <v>1.0298669047154538</v>
          </cell>
          <cell r="L243">
            <v>1.0298669047154538</v>
          </cell>
          <cell r="M243">
            <v>1.0576085549935343</v>
          </cell>
          <cell r="N243">
            <v>1.0711675331673629</v>
          </cell>
          <cell r="O243">
            <v>1</v>
          </cell>
          <cell r="P243">
            <v>1.0337406776301772</v>
          </cell>
          <cell r="Q243">
            <v>1.0538438577262648</v>
          </cell>
          <cell r="R243">
            <v>0.99434750189051191</v>
          </cell>
          <cell r="S243">
            <v>1.0472043007103924</v>
          </cell>
          <cell r="T243">
            <v>1.0512856834647655</v>
          </cell>
          <cell r="U243">
            <v>1.1118091916263015</v>
          </cell>
          <cell r="V243">
            <v>0.99967438805833919</v>
          </cell>
          <cell r="W243">
            <v>0.97224791478022887</v>
          </cell>
          <cell r="X243">
            <v>0.95982610433052029</v>
          </cell>
          <cell r="Y243">
            <v>0.97415719071305218</v>
          </cell>
          <cell r="Z243">
            <v>1.0414407701069099</v>
          </cell>
        </row>
        <row r="244">
          <cell r="C244">
            <v>1.0592270669216957</v>
          </cell>
          <cell r="D244">
            <v>1.067380753854386</v>
          </cell>
          <cell r="E244">
            <v>1.0344552715249482</v>
          </cell>
          <cell r="F244">
            <v>0.99991267178903342</v>
          </cell>
          <cell r="G244">
            <v>1.0553899590141207</v>
          </cell>
          <cell r="H244">
            <v>1.0430108629936714</v>
          </cell>
          <cell r="I244">
            <v>1.0120223260418943</v>
          </cell>
          <cell r="J244">
            <v>1.0087494582564556</v>
          </cell>
          <cell r="K244">
            <v>0.99625266471703156</v>
          </cell>
          <cell r="L244">
            <v>0.99625266471703156</v>
          </cell>
          <cell r="M244">
            <v>1.0230888441171471</v>
          </cell>
          <cell r="N244">
            <v>1.0362052653504801</v>
          </cell>
          <cell r="O244">
            <v>0.9673605979136598</v>
          </cell>
          <cell r="P244">
            <v>1</v>
          </cell>
          <cell r="Q244">
            <v>1.0194470243177172</v>
          </cell>
          <cell r="R244">
            <v>0.96189259396275961</v>
          </cell>
          <cell r="S244">
            <v>1.0130241784729612</v>
          </cell>
          <cell r="T244">
            <v>1.016972347334546</v>
          </cell>
          <cell r="U244">
            <v>1.0755204043775217</v>
          </cell>
          <cell r="V244">
            <v>0.96704561375108689</v>
          </cell>
          <cell r="W244">
            <v>0.94051432416211123</v>
          </cell>
          <cell r="X244">
            <v>0.92849795417831082</v>
          </cell>
          <cell r="Y244">
            <v>0.94236128247006923</v>
          </cell>
          <cell r="Z244">
            <v>1.0074487660622826</v>
          </cell>
        </row>
        <row r="245">
          <cell r="C245">
            <v>1.0390211964477527</v>
          </cell>
          <cell r="D245">
            <v>1.0470193432255583</v>
          </cell>
          <cell r="E245">
            <v>1.0147219491049821</v>
          </cell>
          <cell r="F245">
            <v>0.98083828579345989</v>
          </cell>
          <cell r="G245">
            <v>1.0352572854096651</v>
          </cell>
          <cell r="H245">
            <v>1.0231143336670434</v>
          </cell>
          <cell r="I245">
            <v>0.9927169356536284</v>
          </cell>
          <cell r="J245">
            <v>0.98950650126383843</v>
          </cell>
          <cell r="K245">
            <v>0.97724809720621941</v>
          </cell>
          <cell r="L245">
            <v>0.97724809720621941</v>
          </cell>
          <cell r="M245">
            <v>1.0035723482560237</v>
          </cell>
          <cell r="N245">
            <v>1.0164385599575207</v>
          </cell>
          <cell r="O245">
            <v>0.94890717696790849</v>
          </cell>
          <cell r="P245">
            <v>0.98092394812694417</v>
          </cell>
          <cell r="Q245">
            <v>1</v>
          </cell>
          <cell r="R245">
            <v>0.94354348094401774</v>
          </cell>
          <cell r="S245">
            <v>0.9936996766957511</v>
          </cell>
          <cell r="T245">
            <v>0.9975725300833288</v>
          </cell>
          <cell r="U245">
            <v>1.0550037213530861</v>
          </cell>
          <cell r="V245">
            <v>0.94859820145956009</v>
          </cell>
          <cell r="W245">
            <v>0.92257302412704267</v>
          </cell>
          <cell r="X245">
            <v>0.91078587904037922</v>
          </cell>
          <cell r="Y245">
            <v>0.92438474976251073</v>
          </cell>
          <cell r="Z245">
            <v>0.98823062114143245</v>
          </cell>
        </row>
        <row r="246">
          <cell r="C246">
            <v>1.1011905836159339</v>
          </cell>
          <cell r="D246">
            <v>1.1096672960720504</v>
          </cell>
          <cell r="E246">
            <v>1.0754374012417003</v>
          </cell>
          <cell r="F246">
            <v>1.0395263234844552</v>
          </cell>
          <cell r="G246">
            <v>1.0972014605769811</v>
          </cell>
          <cell r="H246">
            <v>1.0843319405306207</v>
          </cell>
          <cell r="I246">
            <v>1.0521157272587083</v>
          </cell>
          <cell r="J246">
            <v>1.0487131979056594</v>
          </cell>
          <cell r="K246">
            <v>1.0357213175046052</v>
          </cell>
          <cell r="L246">
            <v>1.0357213175046052</v>
          </cell>
          <cell r="M246">
            <v>1.0636206688132135</v>
          </cell>
          <cell r="N246">
            <v>1.0772567247675446</v>
          </cell>
          <cell r="O246">
            <v>1.0056846304724869</v>
          </cell>
          <cell r="P246">
            <v>1.0396171113868828</v>
          </cell>
          <cell r="Q246">
            <v>1.0598345706331387</v>
          </cell>
          <cell r="R246">
            <v>1</v>
          </cell>
          <cell r="S246">
            <v>1.0531572701891301</v>
          </cell>
          <cell r="T246">
            <v>1.0572618540962784</v>
          </cell>
          <cell r="U246">
            <v>1.1181294160366113</v>
          </cell>
          <cell r="V246">
            <v>1.0053571675472603</v>
          </cell>
          <cell r="W246">
            <v>0.97777478490340042</v>
          </cell>
          <cell r="X246">
            <v>0.9652823610514859</v>
          </cell>
          <cell r="Y246">
            <v>0.97969491436437184</v>
          </cell>
          <cell r="Z246">
            <v>1.04736097604395</v>
          </cell>
        </row>
        <row r="247">
          <cell r="C247">
            <v>1.045608870380943</v>
          </cell>
          <cell r="D247">
            <v>1.053657727561214</v>
          </cell>
          <cell r="E247">
            <v>1.0211555592723289</v>
          </cell>
          <cell r="F247">
            <v>0.98705706441904273</v>
          </cell>
          <cell r="G247">
            <v>1.0418210951341971</v>
          </cell>
          <cell r="H247">
            <v>1.029601153810477</v>
          </cell>
          <cell r="I247">
            <v>0.99901102811526465</v>
          </cell>
          <cell r="J247">
            <v>0.99578023870767896</v>
          </cell>
          <cell r="K247">
            <v>0.98344411307022206</v>
          </cell>
          <cell r="L247">
            <v>0.98344411307022206</v>
          </cell>
          <cell r="M247">
            <v>1.0099352669541981</v>
          </cell>
          <cell r="N247">
            <v>1.0228830538995253</v>
          </cell>
          <cell r="O247">
            <v>0.95492350377250135</v>
          </cell>
          <cell r="P247">
            <v>0.98714326987476864</v>
          </cell>
          <cell r="Q247">
            <v>1.0063402690490941</v>
          </cell>
          <cell r="R247">
            <v>0.94952580047272162</v>
          </cell>
          <cell r="S247">
            <v>1</v>
          </cell>
          <cell r="T247">
            <v>1.0038974083200425</v>
          </cell>
          <cell r="U247">
            <v>1.0616927287942601</v>
          </cell>
          <cell r="V247">
            <v>0.95461256927630045</v>
          </cell>
          <cell r="W247">
            <v>0.92842238531744448</v>
          </cell>
          <cell r="X247">
            <v>0.91656050655961085</v>
          </cell>
          <cell r="Y247">
            <v>0.93024559778088456</v>
          </cell>
          <cell r="Z247">
            <v>0.99449626916202249</v>
          </cell>
        </row>
        <row r="248">
          <cell r="C248">
            <v>1.0415495265902737</v>
          </cell>
          <cell r="D248">
            <v>1.0495671358734178</v>
          </cell>
          <cell r="E248">
            <v>1.0171911500211628</v>
          </cell>
          <cell r="F248">
            <v>0.98322503498720937</v>
          </cell>
          <cell r="G248">
            <v>1.0377764565381411</v>
          </cell>
          <cell r="H248">
            <v>1.0256039564176662</v>
          </cell>
          <cell r="I248">
            <v>0.99513259007914467</v>
          </cell>
          <cell r="J248">
            <v>0.99191434349258134</v>
          </cell>
          <cell r="K248">
            <v>0.97962611011811673</v>
          </cell>
          <cell r="L248">
            <v>0.97962611011811673</v>
          </cell>
          <cell r="M248">
            <v>1.0060144179914354</v>
          </cell>
          <cell r="N248">
            <v>1.0189119380348375</v>
          </cell>
          <cell r="O248">
            <v>0.9512162257401422</v>
          </cell>
          <cell r="P248">
            <v>0.98331090576943414</v>
          </cell>
          <cell r="Q248">
            <v>1.0024333768658089</v>
          </cell>
          <cell r="R248">
            <v>0.94583947782243172</v>
          </cell>
          <cell r="S248">
            <v>0.99611772250058439</v>
          </cell>
          <cell r="T248">
            <v>1</v>
          </cell>
          <cell r="U248">
            <v>1.0575709430019691</v>
          </cell>
          <cell r="V248">
            <v>0.95090649837793972</v>
          </cell>
          <cell r="W248">
            <v>0.92481799198097281</v>
          </cell>
          <cell r="X248">
            <v>0.91300216432814141</v>
          </cell>
          <cell r="Y248">
            <v>0.92663412622768937</v>
          </cell>
          <cell r="Z248">
            <v>0.9906353586730019</v>
          </cell>
        </row>
        <row r="249">
          <cell r="C249">
            <v>0.9848507407302457</v>
          </cell>
          <cell r="D249">
            <v>0.99243189576877744</v>
          </cell>
          <cell r="E249">
            <v>0.96181836003721299</v>
          </cell>
          <cell r="F249">
            <v>0.92970125691641547</v>
          </cell>
          <cell r="G249">
            <v>0.98128306512692165</v>
          </cell>
          <cell r="H249">
            <v>0.9697731988611914</v>
          </cell>
          <cell r="I249">
            <v>0.94096060095449496</v>
          </cell>
          <cell r="J249">
            <v>0.93791754591609899</v>
          </cell>
          <cell r="K249">
            <v>0.9262982465624463</v>
          </cell>
          <cell r="L249">
            <v>0.9262982465624463</v>
          </cell>
          <cell r="M249">
            <v>0.95125005527838369</v>
          </cell>
          <cell r="N249">
            <v>0.96344547358932164</v>
          </cell>
          <cell r="O249">
            <v>0.89943490981329965</v>
          </cell>
          <cell r="P249">
            <v>0.92978245315463759</v>
          </cell>
          <cell r="Q249">
            <v>0.9478639551313226</v>
          </cell>
          <cell r="R249">
            <v>0.89435085568597239</v>
          </cell>
          <cell r="S249">
            <v>0.94189210576555127</v>
          </cell>
          <cell r="T249">
            <v>0.94556304389514434</v>
          </cell>
          <cell r="U249">
            <v>1</v>
          </cell>
          <cell r="V249">
            <v>0.89914204306591772</v>
          </cell>
          <cell r="W249">
            <v>0.87447371554652376</v>
          </cell>
          <cell r="X249">
            <v>0.86330110558497219</v>
          </cell>
          <cell r="Y249">
            <v>0.87619098497297132</v>
          </cell>
          <cell r="Z249">
            <v>0.93670818513700183</v>
          </cell>
        </row>
        <row r="250">
          <cell r="C250">
            <v>1.0953227560932155</v>
          </cell>
          <cell r="D250">
            <v>1.1037542993593732</v>
          </cell>
          <cell r="E250">
            <v>1.0697068026733352</v>
          </cell>
          <cell r="F250">
            <v>1.0339870814474386</v>
          </cell>
          <cell r="G250">
            <v>1.0913548895799792</v>
          </cell>
          <cell r="H250">
            <v>1.0785539463313647</v>
          </cell>
          <cell r="I250">
            <v>1.0465094010574605</v>
          </cell>
          <cell r="J250">
            <v>1.0431250024945597</v>
          </cell>
          <cell r="K250">
            <v>1.0302023509032352</v>
          </cell>
          <cell r="L250">
            <v>1.0302023509032352</v>
          </cell>
          <cell r="M250">
            <v>1.0579530371361423</v>
          </cell>
          <cell r="N250">
            <v>1.0715164317132144</v>
          </cell>
          <cell r="O250">
            <v>1.000325717999331</v>
          </cell>
          <cell r="P250">
            <v>1.0340773855755219</v>
          </cell>
          <cell r="Q250">
            <v>1.0541871136392105</v>
          </cell>
          <cell r="R250">
            <v>0.99467137876946754</v>
          </cell>
          <cell r="S250">
            <v>1.0475453940001105</v>
          </cell>
          <cell r="T250">
            <v>1.0516281061343089</v>
          </cell>
          <cell r="U250">
            <v>1.1121713278918359</v>
          </cell>
          <cell r="V250">
            <v>1</v>
          </cell>
          <cell r="W250">
            <v>0.97256459342588486</v>
          </cell>
          <cell r="X250">
            <v>0.96013873696892849</v>
          </cell>
          <cell r="Y250">
            <v>0.97447449124424512</v>
          </cell>
          <cell r="Z250">
            <v>1.0417799861109709</v>
          </cell>
        </row>
        <row r="251">
          <cell r="C251">
            <v>1.1262210895781346</v>
          </cell>
          <cell r="D251">
            <v>1.1348904811261626</v>
          </cell>
          <cell r="E251">
            <v>1.0998825269849317</v>
          </cell>
          <cell r="F251">
            <v>1.06315517595103</v>
          </cell>
          <cell r="G251">
            <v>1.1221412921641043</v>
          </cell>
          <cell r="H251">
            <v>1.1089792427381397</v>
          </cell>
          <cell r="I251">
            <v>1.0760307419490802</v>
          </cell>
          <cell r="J251">
            <v>1.0725508717319472</v>
          </cell>
          <cell r="K251">
            <v>1.0592636806510913</v>
          </cell>
          <cell r="L251">
            <v>1.0592636806510913</v>
          </cell>
          <cell r="M251">
            <v>1.0877971954638759</v>
          </cell>
          <cell r="N251">
            <v>1.1017432044680644</v>
          </cell>
          <cell r="O251">
            <v>1.0285442476120346</v>
          </cell>
          <cell r="P251">
            <v>1.0632480274990852</v>
          </cell>
          <cell r="Q251">
            <v>1.0839250377456249</v>
          </cell>
          <cell r="R251">
            <v>1.0227304031968827</v>
          </cell>
          <cell r="S251">
            <v>1.0770959595702572</v>
          </cell>
          <cell r="T251">
            <v>1.0812938423245706</v>
          </cell>
          <cell r="U251">
            <v>1.1435449484894185</v>
          </cell>
          <cell r="V251">
            <v>1.0282093413224855</v>
          </cell>
          <cell r="W251">
            <v>1</v>
          </cell>
          <cell r="X251">
            <v>0.9872236183170251</v>
          </cell>
          <cell r="Y251">
            <v>1.0019637747778094</v>
          </cell>
          <cell r="Z251">
            <v>1.0711679133221095</v>
          </cell>
        </row>
        <row r="252">
          <cell r="C252">
            <v>1.140796339028098</v>
          </cell>
          <cell r="D252">
            <v>1.1495779275022546</v>
          </cell>
          <cell r="E252">
            <v>1.1141169098648214</v>
          </cell>
          <cell r="F252">
            <v>1.0769142433640817</v>
          </cell>
          <cell r="G252">
            <v>1.1366637419767984</v>
          </cell>
          <cell r="H252">
            <v>1.1233313528587152</v>
          </cell>
          <cell r="I252">
            <v>1.0899564414630289</v>
          </cell>
          <cell r="J252">
            <v>1.0864315357045289</v>
          </cell>
          <cell r="K252">
            <v>1.0729723853820241</v>
          </cell>
          <cell r="L252">
            <v>1.0729723853820241</v>
          </cell>
          <cell r="M252">
            <v>1.1018751732442384</v>
          </cell>
          <cell r="N252">
            <v>1.1160016677338687</v>
          </cell>
          <cell r="O252">
            <v>1.0418553897296856</v>
          </cell>
          <cell r="P252">
            <v>1.0770082965718175</v>
          </cell>
          <cell r="Q252">
            <v>1.0979529031056328</v>
          </cell>
          <cell r="R252">
            <v>1.0359663041088785</v>
          </cell>
          <cell r="S252">
            <v>1.0910354448432287</v>
          </cell>
          <cell r="T252">
            <v>1.0952876554634221</v>
          </cell>
          <cell r="U252">
            <v>1.1583443986468669</v>
          </cell>
          <cell r="V252">
            <v>1.0415161491733058</v>
          </cell>
          <cell r="W252">
            <v>1.0129417301672294</v>
          </cell>
          <cell r="X252">
            <v>1</v>
          </cell>
          <cell r="Y252">
            <v>1.0149309195883225</v>
          </cell>
          <cell r="Z252">
            <v>1.0850306794201185</v>
          </cell>
        </row>
        <row r="253">
          <cell r="C253">
            <v>1.1240137796677128</v>
          </cell>
          <cell r="D253">
            <v>1.1326661798504944</v>
          </cell>
          <cell r="E253">
            <v>1.0977268387061561</v>
          </cell>
          <cell r="F253">
            <v>1.0610714705596918</v>
          </cell>
          <cell r="G253">
            <v>1.119941978354402</v>
          </cell>
          <cell r="H253">
            <v>1.1068057255703296</v>
          </cell>
          <cell r="I253">
            <v>1.073921801402147</v>
          </cell>
          <cell r="J253">
            <v>1.0704487514728671</v>
          </cell>
          <cell r="K253">
            <v>1.0571876023022773</v>
          </cell>
          <cell r="L253">
            <v>1.0571876023022773</v>
          </cell>
          <cell r="M253">
            <v>1.0856651935396571</v>
          </cell>
          <cell r="N253">
            <v>1.0995838693992519</v>
          </cell>
          <cell r="O253">
            <v>1.0265283770764262</v>
          </cell>
          <cell r="P253">
            <v>1.0611641401255907</v>
          </cell>
          <cell r="Q253">
            <v>1.0818006249637027</v>
          </cell>
          <cell r="R253">
            <v>1.0207259273656659</v>
          </cell>
          <cell r="S253">
            <v>1.0749849312756927</v>
          </cell>
          <cell r="T253">
            <v>1.0791745864907671</v>
          </cell>
          <cell r="U253">
            <v>1.1413036850988005</v>
          </cell>
          <cell r="V253">
            <v>1.0261941271783963</v>
          </cell>
          <cell r="W253">
            <v>0.99804007407528783</v>
          </cell>
          <cell r="X253">
            <v>0.98528873315399745</v>
          </cell>
          <cell r="Y253">
            <v>1</v>
          </cell>
          <cell r="Z253">
            <v>1.0690685035590697</v>
          </cell>
        </row>
        <row r="254">
          <cell r="C254">
            <v>1.0513954680413118</v>
          </cell>
          <cell r="D254">
            <v>1.0594888691226987</v>
          </cell>
          <cell r="E254">
            <v>1.0268068276744466</v>
          </cell>
          <cell r="F254">
            <v>0.99251962528803839</v>
          </cell>
          <cell r="G254">
            <v>1.0475867305284627</v>
          </cell>
          <cell r="H254">
            <v>1.0352991617334417</v>
          </cell>
          <cell r="I254">
            <v>1.0045397444849606</v>
          </cell>
          <cell r="J254">
            <v>1.0012910752764697</v>
          </cell>
          <cell r="K254">
            <v>0.98888667918169959</v>
          </cell>
          <cell r="L254">
            <v>0.98888667918169959</v>
          </cell>
          <cell r="M254">
            <v>1.0155244401320729</v>
          </cell>
          <cell r="N254">
            <v>1.0285438825843176</v>
          </cell>
          <cell r="O254">
            <v>0.96020823142668421</v>
          </cell>
          <cell r="P254">
            <v>0.99260630782109449</v>
          </cell>
          <cell r="Q254">
            <v>1.0119095468272108</v>
          </cell>
          <cell r="R254">
            <v>0.95478065621383001</v>
          </cell>
          <cell r="S254">
            <v>1.0055341895275434</v>
          </cell>
          <cell r="T254">
            <v>1.0094531668438953</v>
          </cell>
          <cell r="U254">
            <v>1.0675683375754224</v>
          </cell>
          <cell r="V254">
            <v>0.95989557616005072</v>
          </cell>
          <cell r="W254">
            <v>0.93356045075940519</v>
          </cell>
          <cell r="X254">
            <v>0.92163292611637293</v>
          </cell>
          <cell r="Y254">
            <v>0.93539375322616702</v>
          </cell>
          <cell r="Z254">
            <v>1</v>
          </cell>
        </row>
        <row r="259">
          <cell r="C259">
            <v>1</v>
          </cell>
          <cell r="D259">
            <v>1.0076977705605525</v>
          </cell>
          <cell r="E259">
            <v>0.97661332855783334</v>
          </cell>
          <cell r="F259">
            <v>0.94400219085692305</v>
          </cell>
          <cell r="G259">
            <v>0.99637744537748052</v>
          </cell>
          <cell r="H259">
            <v>0.98469053101602522</v>
          </cell>
          <cell r="I259">
            <v>0.95543472938528007</v>
          </cell>
          <cell r="J259">
            <v>0.95234486519312878</v>
          </cell>
          <cell r="K259">
            <v>0.94054683441230502</v>
          </cell>
          <cell r="L259">
            <v>0.94054683441230502</v>
          </cell>
          <cell r="M259">
            <v>0.96588245907501902</v>
          </cell>
          <cell r="N259">
            <v>0.97826547084175153</v>
          </cell>
          <cell r="O259">
            <v>0.913270278038668</v>
          </cell>
          <cell r="P259">
            <v>0.94408463607919291</v>
          </cell>
          <cell r="Q259">
            <v>0.96244427295500823</v>
          </cell>
          <cell r="R259">
            <v>0.90810801951860276</v>
          </cell>
          <cell r="S259">
            <v>0.95638056287306883</v>
          </cell>
          <cell r="T259">
            <v>0.96010796843593738</v>
          </cell>
          <cell r="U259">
            <v>1.0153822895624991</v>
          </cell>
          <cell r="V259">
            <v>0.91297290633017469</v>
          </cell>
          <cell r="W259">
            <v>0.88792512345385477</v>
          </cell>
          <cell r="X259">
            <v>0.87658065317070577</v>
          </cell>
          <cell r="Y259">
            <v>0.88966880841587681</v>
          </cell>
          <cell r="Z259">
            <v>0.95111690167634211</v>
          </cell>
        </row>
        <row r="260">
          <cell r="C260">
            <v>0.99236103245889828</v>
          </cell>
          <cell r="D260">
            <v>1</v>
          </cell>
          <cell r="E260">
            <v>0.96915301104077278</v>
          </cell>
          <cell r="F260">
            <v>0.9367909887622381</v>
          </cell>
          <cell r="G260">
            <v>0.98876615041355609</v>
          </cell>
          <cell r="H260">
            <v>0.97716851201156363</v>
          </cell>
          <cell r="I260">
            <v>0.94813619449986464</v>
          </cell>
          <cell r="J260">
            <v>0.94506993367998371</v>
          </cell>
          <cell r="K260">
            <v>0.93336202767334342</v>
          </cell>
          <cell r="L260">
            <v>0.93336202767334342</v>
          </cell>
          <cell r="M260">
            <v>0.95850411432162552</v>
          </cell>
          <cell r="N260">
            <v>0.97079253266341092</v>
          </cell>
          <cell r="O260">
            <v>0.90629383602847768</v>
          </cell>
          <cell r="P260">
            <v>0.93687280418813113</v>
          </cell>
          <cell r="Q260">
            <v>0.95509219239378562</v>
          </cell>
          <cell r="R260">
            <v>0.90117101183368598</v>
          </cell>
          <cell r="S260">
            <v>0.94907480279634093</v>
          </cell>
          <cell r="T260">
            <v>0.95277373482910221</v>
          </cell>
          <cell r="U260">
            <v>1.0076258172107215</v>
          </cell>
          <cell r="V260">
            <v>0.90599873593281322</v>
          </cell>
          <cell r="W260">
            <v>0.88114229225686214</v>
          </cell>
          <cell r="X260">
            <v>0.86988448201397706</v>
          </cell>
          <cell r="Y260">
            <v>0.88287265726605735</v>
          </cell>
          <cell r="Z260">
            <v>0.94385135053664326</v>
          </cell>
        </row>
        <row r="261">
          <cell r="C261">
            <v>1.0239467051680544</v>
          </cell>
          <cell r="D261">
            <v>1.0318288119706718</v>
          </cell>
          <cell r="E261">
            <v>1</v>
          </cell>
          <cell r="F261">
            <v>0.9666079329993712</v>
          </cell>
          <cell r="G261">
            <v>1.0202374022980343</v>
          </cell>
          <cell r="H261">
            <v>1.008270624844041</v>
          </cell>
          <cell r="I261">
            <v>0.97831424315718918</v>
          </cell>
          <cell r="J261">
            <v>0.9751503868982192</v>
          </cell>
          <cell r="K261">
            <v>0.96306983215272324</v>
          </cell>
          <cell r="L261">
            <v>0.96306983215272324</v>
          </cell>
          <cell r="M261">
            <v>0.98901216154948379</v>
          </cell>
          <cell r="N261">
            <v>1.001691705648087</v>
          </cell>
          <cell r="O261">
            <v>0.935140092125607</v>
          </cell>
          <cell r="P261">
            <v>0.96669235251307117</v>
          </cell>
          <cell r="Q261">
            <v>0.98549164220014418</v>
          </cell>
          <cell r="R261">
            <v>0.92985421452276051</v>
          </cell>
          <cell r="S261">
            <v>0.97928272624064816</v>
          </cell>
          <cell r="T261">
            <v>0.98309939088557241</v>
          </cell>
          <cell r="U261">
            <v>1.0396973498835163</v>
          </cell>
          <cell r="V261">
            <v>0.93483559934448501</v>
          </cell>
          <cell r="W261">
            <v>0.9091880045965125</v>
          </cell>
          <cell r="X261">
            <v>0.89757187162820518</v>
          </cell>
          <cell r="Y261">
            <v>0.91097344506822608</v>
          </cell>
          <cell r="Z261">
            <v>0.97389301770113879</v>
          </cell>
        </row>
        <row r="262">
          <cell r="C262">
            <v>1.0593195754050577</v>
          </cell>
          <cell r="D262">
            <v>1.0674739744468278</v>
          </cell>
          <cell r="E262">
            <v>1.0345456165428042</v>
          </cell>
          <cell r="F262">
            <v>1</v>
          </cell>
          <cell r="G262">
            <v>1.0554821323804489</v>
          </cell>
          <cell r="H262">
            <v>1.0431019552212766</v>
          </cell>
          <cell r="I262">
            <v>1.0121107118596611</v>
          </cell>
          <cell r="J262">
            <v>1.0088375582355722</v>
          </cell>
          <cell r="K262">
            <v>0.99633967327821404</v>
          </cell>
          <cell r="L262">
            <v>0.99633967327821404</v>
          </cell>
          <cell r="M262">
            <v>1.0231781964385422</v>
          </cell>
          <cell r="N262">
            <v>1.0362957632055132</v>
          </cell>
          <cell r="O262">
            <v>0.96744508316198075</v>
          </cell>
          <cell r="P262">
            <v>1.000087335837849</v>
          </cell>
          <cell r="Q262">
            <v>1.0195360585777287</v>
          </cell>
          <cell r="R262">
            <v>0.96197660165837418</v>
          </cell>
          <cell r="S262">
            <v>1.0131126517883495</v>
          </cell>
          <cell r="T262">
            <v>1.0170611654665698</v>
          </cell>
          <cell r="U262">
            <v>1.0756143358531618</v>
          </cell>
          <cell r="V262">
            <v>0.96713007149000219</v>
          </cell>
          <cell r="W262">
            <v>0.94059646476862091</v>
          </cell>
          <cell r="X262">
            <v>0.92857904532508018</v>
          </cell>
          <cell r="Y262">
            <v>0.9424435843822303</v>
          </cell>
          <cell r="Z262">
            <v>1.0075367524443568</v>
          </cell>
        </row>
        <row r="263">
          <cell r="C263">
            <v>1.0036357252357786</v>
          </cell>
          <cell r="D263">
            <v>1.0113614827750175</v>
          </cell>
          <cell r="E263">
            <v>0.98016402628206878</v>
          </cell>
          <cell r="F263">
            <v>0.94743432344485179</v>
          </cell>
          <cell r="G263">
            <v>1</v>
          </cell>
          <cell r="H263">
            <v>0.98827059522907235</v>
          </cell>
          <cell r="I263">
            <v>0.95890842754204542</v>
          </cell>
          <cell r="J263">
            <v>0.95580732945267566</v>
          </cell>
          <cell r="K263">
            <v>0.94396640427360945</v>
          </cell>
          <cell r="L263">
            <v>0.94396640427360945</v>
          </cell>
          <cell r="M263">
            <v>0.96939414230627396</v>
          </cell>
          <cell r="N263">
            <v>0.98182217530138172</v>
          </cell>
          <cell r="O263">
            <v>0.91659067783561965</v>
          </cell>
          <cell r="P263">
            <v>0.94751706841529681</v>
          </cell>
          <cell r="Q263">
            <v>0.96594345588622121</v>
          </cell>
          <cell r="R263">
            <v>0.91140965076197944</v>
          </cell>
          <cell r="S263">
            <v>0.95985769982051461</v>
          </cell>
          <cell r="T263">
            <v>0.96359865720585203</v>
          </cell>
          <cell r="U263">
            <v>1.019073940576624</v>
          </cell>
          <cell r="V263">
            <v>0.91629222496530138</v>
          </cell>
          <cell r="W263">
            <v>0.89115337523267779</v>
          </cell>
          <cell r="X263">
            <v>0.8797676595726337</v>
          </cell>
          <cell r="Y263">
            <v>0.89290339975411948</v>
          </cell>
          <cell r="Z263">
            <v>0.95457490139794221</v>
          </cell>
        </row>
        <row r="264">
          <cell r="C264">
            <v>1.01554749284344</v>
          </cell>
          <cell r="D264">
            <v>1.0233649444366932</v>
          </cell>
          <cell r="E264">
            <v>0.99179721729439441</v>
          </cell>
          <cell r="F264">
            <v>0.95867905816346277</v>
          </cell>
          <cell r="G264">
            <v>1.011868616578852</v>
          </cell>
          <cell r="H264">
            <v>1</v>
          </cell>
          <cell r="I264">
            <v>0.97028934400277167</v>
          </cell>
          <cell r="J264">
            <v>0.96715144016920584</v>
          </cell>
          <cell r="K264">
            <v>0.95516997958925043</v>
          </cell>
          <cell r="L264">
            <v>0.95516997958925043</v>
          </cell>
          <cell r="M264">
            <v>0.9808995096950921</v>
          </cell>
          <cell r="N264">
            <v>0.99347504624864813</v>
          </cell>
          <cell r="O264">
            <v>0.92746934115060065</v>
          </cell>
          <cell r="P264">
            <v>0.95876278520223579</v>
          </cell>
          <cell r="Q264">
            <v>0.97740786840098604</v>
          </cell>
          <cell r="R264">
            <v>0.92222682245313869</v>
          </cell>
          <cell r="S264">
            <v>0.97124988282994307</v>
          </cell>
          <cell r="T264">
            <v>0.9750352402041248</v>
          </cell>
          <cell r="U264">
            <v>1.0311689384428278</v>
          </cell>
          <cell r="V264">
            <v>0.92716734605759765</v>
          </cell>
          <cell r="W264">
            <v>0.90173013295626414</v>
          </cell>
          <cell r="X264">
            <v>0.89020928460257531</v>
          </cell>
          <cell r="Y264">
            <v>0.90350092784775449</v>
          </cell>
          <cell r="Z264">
            <v>0.96590438489842978</v>
          </cell>
        </row>
        <row r="265">
          <cell r="C265">
            <v>1.046643971842423</v>
          </cell>
          <cell r="D265">
            <v>1.0547007969962514</v>
          </cell>
          <cell r="E265">
            <v>1.0221664531560199</v>
          </cell>
          <cell r="F265">
            <v>0.98803420246643892</v>
          </cell>
          <cell r="G265">
            <v>1.042852446884093</v>
          </cell>
          <cell r="H265">
            <v>1.0306204084182371</v>
          </cell>
          <cell r="I265">
            <v>1</v>
          </cell>
          <cell r="J265">
            <v>0.99676601226947315</v>
          </cell>
          <cell r="K265">
            <v>0.98441767447311257</v>
          </cell>
          <cell r="L265">
            <v>0.98441767447311257</v>
          </cell>
          <cell r="M265">
            <v>1.0109350532992043</v>
          </cell>
          <cell r="N265">
            <v>1.0238956579181089</v>
          </cell>
          <cell r="O265">
            <v>0.95586883117202537</v>
          </cell>
          <cell r="P265">
            <v>0.98812049326133489</v>
          </cell>
          <cell r="Q265">
            <v>1.0073364965226228</v>
          </cell>
          <cell r="R265">
            <v>0.9504657844109069</v>
          </cell>
          <cell r="S265">
            <v>1.0009899509183608</v>
          </cell>
          <cell r="T265">
            <v>1.0048912174813491</v>
          </cell>
          <cell r="U265">
            <v>1.0627437524861472</v>
          </cell>
          <cell r="V265">
            <v>0.95555758886593434</v>
          </cell>
          <cell r="W265">
            <v>0.92934147791041632</v>
          </cell>
          <cell r="X265">
            <v>0.91746785647481288</v>
          </cell>
          <cell r="Y265">
            <v>0.93116649526470896</v>
          </cell>
          <cell r="Z265">
            <v>0.9954807716569859</v>
          </cell>
        </row>
        <row r="266">
          <cell r="C266">
            <v>1.0500397876321905</v>
          </cell>
          <cell r="D266">
            <v>1.0581227529968344</v>
          </cell>
          <cell r="E266">
            <v>1.025482852117634</v>
          </cell>
          <cell r="F266">
            <v>0.99123986001172593</v>
          </cell>
          <cell r="G266">
            <v>1.046235961145674</v>
          </cell>
          <cell r="H266">
            <v>1.033964236071496</v>
          </cell>
          <cell r="I266">
            <v>1.0032444803401388</v>
          </cell>
          <cell r="J266">
            <v>1</v>
          </cell>
          <cell r="K266">
            <v>0.98761159826442568</v>
          </cell>
          <cell r="L266">
            <v>0.98761159826442568</v>
          </cell>
          <cell r="M266">
            <v>1.0142150122047908</v>
          </cell>
          <cell r="N266">
            <v>1.0272176672505775</v>
          </cell>
          <cell r="O266">
            <v>0.95897012880251442</v>
          </cell>
          <cell r="P266">
            <v>0.9913264307754095</v>
          </cell>
          <cell r="Q266">
            <v>1.0106047799814948</v>
          </cell>
          <cell r="R266">
            <v>0.95354955196240265</v>
          </cell>
          <cell r="S266">
            <v>1.0042376431347919</v>
          </cell>
          <cell r="T266">
            <v>1.0081515672804455</v>
          </cell>
          <cell r="U266">
            <v>1.0661918036976936</v>
          </cell>
          <cell r="V266">
            <v>0.95865787667688029</v>
          </cell>
          <cell r="W266">
            <v>0.93235670806477211</v>
          </cell>
          <cell r="X266">
            <v>0.92044456289785459</v>
          </cell>
          <cell r="Y266">
            <v>0.93418764665199117</v>
          </cell>
          <cell r="Z266">
            <v>0.99871058944961311</v>
          </cell>
        </row>
        <row r="267">
          <cell r="C267">
            <v>1.0632112760496866</v>
          </cell>
          <cell r="D267">
            <v>1.0713956325101093</v>
          </cell>
          <cell r="E267">
            <v>1.0383463032631057</v>
          </cell>
          <cell r="F267">
            <v>1.0036737739346888</v>
          </cell>
          <cell r="G267">
            <v>1.0593597351269179</v>
          </cell>
          <cell r="H267">
            <v>1.0469340759955916</v>
          </cell>
          <cell r="I267">
            <v>1.0158289778119105</v>
          </cell>
          <cell r="J267">
            <v>1.0125437993613533</v>
          </cell>
          <cell r="K267">
            <v>1</v>
          </cell>
          <cell r="L267">
            <v>1</v>
          </cell>
          <cell r="M267">
            <v>1.0269371218271601</v>
          </cell>
          <cell r="N267">
            <v>1.0401028795690062</v>
          </cell>
          <cell r="O267">
            <v>0.97099925769174422</v>
          </cell>
          <cell r="P267">
            <v>1.0037614306246627</v>
          </cell>
          <cell r="Q267">
            <v>1.023281603575207</v>
          </cell>
          <cell r="R267">
            <v>0.96551068622332725</v>
          </cell>
          <cell r="S267">
            <v>1.0168345986413929</v>
          </cell>
          <cell r="T267">
            <v>1.0207976182662453</v>
          </cell>
          <cell r="U267">
            <v>1.079565899763997</v>
          </cell>
          <cell r="V267">
            <v>0.97068308873809594</v>
          </cell>
          <cell r="W267">
            <v>0.94405200354394847</v>
          </cell>
          <cell r="X267">
            <v>0.93199043481809374</v>
          </cell>
          <cell r="Y267">
            <v>0.94590590905744854</v>
          </cell>
          <cell r="Z267">
            <v>1.011238214703728</v>
          </cell>
        </row>
        <row r="268">
          <cell r="C268">
            <v>1.0632112760496866</v>
          </cell>
          <cell r="D268">
            <v>1.0713956325101093</v>
          </cell>
          <cell r="E268">
            <v>1.0383463032631057</v>
          </cell>
          <cell r="F268">
            <v>1.0036737739346888</v>
          </cell>
          <cell r="G268">
            <v>1.0593597351269179</v>
          </cell>
          <cell r="H268">
            <v>1.0469340759955916</v>
          </cell>
          <cell r="I268">
            <v>1.0158289778119105</v>
          </cell>
          <cell r="J268">
            <v>1.0125437993613533</v>
          </cell>
          <cell r="K268">
            <v>1</v>
          </cell>
          <cell r="L268">
            <v>1</v>
          </cell>
          <cell r="M268">
            <v>1.0269371218271601</v>
          </cell>
          <cell r="N268">
            <v>1.0401028795690062</v>
          </cell>
          <cell r="O268">
            <v>0.97099925769174422</v>
          </cell>
          <cell r="P268">
            <v>1.0037614306246627</v>
          </cell>
          <cell r="Q268">
            <v>1.023281603575207</v>
          </cell>
          <cell r="R268">
            <v>0.96551068622332725</v>
          </cell>
          <cell r="S268">
            <v>1.0168345986413929</v>
          </cell>
          <cell r="T268">
            <v>1.0207976182662453</v>
          </cell>
          <cell r="U268">
            <v>1.079565899763997</v>
          </cell>
          <cell r="V268">
            <v>0.97068308873809594</v>
          </cell>
          <cell r="W268">
            <v>0.94405200354394847</v>
          </cell>
          <cell r="X268">
            <v>0.93199043481809374</v>
          </cell>
          <cell r="Y268">
            <v>0.94590590905744854</v>
          </cell>
          <cell r="Z268">
            <v>1.011238214703728</v>
          </cell>
        </row>
        <row r="269">
          <cell r="C269">
            <v>1.035322663336959</v>
          </cell>
          <cell r="D269">
            <v>1.0432923396554672</v>
          </cell>
          <cell r="E269">
            <v>1.0111099123728686</v>
          </cell>
          <cell r="F269">
            <v>0.97734686243391389</v>
          </cell>
          <cell r="G269">
            <v>1.0315721504370885</v>
          </cell>
          <cell r="H269">
            <v>1.0194724231341956</v>
          </cell>
          <cell r="I269">
            <v>0.98918322867179487</v>
          </cell>
          <cell r="J269">
            <v>0.98598422224702731</v>
          </cell>
          <cell r="K269">
            <v>0.97376945359689338</v>
          </cell>
          <cell r="L269">
            <v>0.97376945359689338</v>
          </cell>
          <cell r="M269">
            <v>1</v>
          </cell>
          <cell r="N269">
            <v>1.0128204127224665</v>
          </cell>
          <cell r="O269">
            <v>0.94552941660547873</v>
          </cell>
          <cell r="P269">
            <v>0.97743221984101369</v>
          </cell>
          <cell r="Q269">
            <v>0.99644036798918223</v>
          </cell>
          <cell r="R269">
            <v>0.94018481336565096</v>
          </cell>
          <cell r="S269">
            <v>0.99016247151744563</v>
          </cell>
          <cell r="T269">
            <v>0.99402153897213164</v>
          </cell>
          <cell r="U269">
            <v>1.0512482963350258</v>
          </cell>
          <cell r="V269">
            <v>0.94522154093624045</v>
          </cell>
          <cell r="W269">
            <v>0.91928900365804311</v>
          </cell>
          <cell r="X269">
            <v>0.90754381647034621</v>
          </cell>
          <cell r="Y269">
            <v>0.92109428021694428</v>
          </cell>
          <cell r="Z269">
            <v>0.98471288378834709</v>
          </cell>
        </row>
        <row r="270">
          <cell r="C270">
            <v>1.0222174141948881</v>
          </cell>
          <cell r="D270">
            <v>1.0300862093123617</v>
          </cell>
          <cell r="E270">
            <v>0.99831115138665105</v>
          </cell>
          <cell r="F270">
            <v>0.96497547853207311</v>
          </cell>
          <cell r="G270">
            <v>1.0185143757758766</v>
          </cell>
          <cell r="H270">
            <v>1.0065678083973926</v>
          </cell>
          <cell r="I270">
            <v>0.97666201850421364</v>
          </cell>
          <cell r="J270">
            <v>0.97350350551949949</v>
          </cell>
          <cell r="K270">
            <v>0.96144335300213402</v>
          </cell>
          <cell r="L270">
            <v>0.96144335300213402</v>
          </cell>
          <cell r="M270">
            <v>0.98734186973186577</v>
          </cell>
          <cell r="N270">
            <v>1</v>
          </cell>
          <cell r="O270">
            <v>0.93356078207773363</v>
          </cell>
          <cell r="P270">
            <v>0.96505975547399458</v>
          </cell>
          <cell r="Q270">
            <v>0.98382729600674756</v>
          </cell>
          <cell r="R270">
            <v>0.92828383152194704</v>
          </cell>
          <cell r="S270">
            <v>0.97762886596636012</v>
          </cell>
          <cell r="T270">
            <v>0.98143908484249121</v>
          </cell>
          <cell r="U270">
            <v>1.0379414584558628</v>
          </cell>
          <cell r="V270">
            <v>0.9332568035388229</v>
          </cell>
          <cell r="W270">
            <v>0.90765252369567628</v>
          </cell>
          <cell r="X270">
            <v>0.89605600861742485</v>
          </cell>
          <cell r="Y270">
            <v>0.90943494882872489</v>
          </cell>
          <cell r="Z270">
            <v>0.97224825982864405</v>
          </cell>
        </row>
        <row r="271">
          <cell r="C271">
            <v>1.0949661059238587</v>
          </cell>
          <cell r="D271">
            <v>1.1033949037788424</v>
          </cell>
          <cell r="E271">
            <v>1.0693584933643088</v>
          </cell>
          <cell r="F271">
            <v>1.0336504029061964</v>
          </cell>
          <cell r="G271">
            <v>1.090999531395342</v>
          </cell>
          <cell r="H271">
            <v>1.0782027562867138</v>
          </cell>
          <cell r="I271">
            <v>1.0461686450994159</v>
          </cell>
          <cell r="J271">
            <v>1.0427853485371024</v>
          </cell>
          <cell r="K271">
            <v>1.0298669047154538</v>
          </cell>
          <cell r="L271">
            <v>1.0298669047154538</v>
          </cell>
          <cell r="M271">
            <v>1.0576085549935343</v>
          </cell>
          <cell r="N271">
            <v>1.0711675331673629</v>
          </cell>
          <cell r="O271">
            <v>1</v>
          </cell>
          <cell r="P271">
            <v>1.0337406776301772</v>
          </cell>
          <cell r="Q271">
            <v>1.0538438577262648</v>
          </cell>
          <cell r="R271">
            <v>0.99434750189051191</v>
          </cell>
          <cell r="S271">
            <v>1.0472043007103924</v>
          </cell>
          <cell r="T271">
            <v>1.0512856834647655</v>
          </cell>
          <cell r="U271">
            <v>1.1118091916263015</v>
          </cell>
          <cell r="V271">
            <v>0.99967438805833919</v>
          </cell>
          <cell r="W271">
            <v>0.97224791478022887</v>
          </cell>
          <cell r="X271">
            <v>0.95982610433052029</v>
          </cell>
          <cell r="Y271">
            <v>0.97415719071305218</v>
          </cell>
          <cell r="Z271">
            <v>1.0414407701069099</v>
          </cell>
        </row>
        <row r="272">
          <cell r="C272">
            <v>1.0592270669216957</v>
          </cell>
          <cell r="D272">
            <v>1.067380753854386</v>
          </cell>
          <cell r="E272">
            <v>1.0344552715249482</v>
          </cell>
          <cell r="F272">
            <v>0.99991267178903342</v>
          </cell>
          <cell r="G272">
            <v>1.0553899590141207</v>
          </cell>
          <cell r="H272">
            <v>1.0430108629936714</v>
          </cell>
          <cell r="I272">
            <v>1.0120223260418943</v>
          </cell>
          <cell r="J272">
            <v>1.0087494582564556</v>
          </cell>
          <cell r="K272">
            <v>0.99625266471703156</v>
          </cell>
          <cell r="L272">
            <v>0.99625266471703156</v>
          </cell>
          <cell r="M272">
            <v>1.0230888441171471</v>
          </cell>
          <cell r="N272">
            <v>1.0362052653504801</v>
          </cell>
          <cell r="O272">
            <v>0.9673605979136598</v>
          </cell>
          <cell r="P272">
            <v>1</v>
          </cell>
          <cell r="Q272">
            <v>1.0194470243177172</v>
          </cell>
          <cell r="R272">
            <v>0.96189259396275961</v>
          </cell>
          <cell r="S272">
            <v>1.0130241784729612</v>
          </cell>
          <cell r="T272">
            <v>1.016972347334546</v>
          </cell>
          <cell r="U272">
            <v>1.0755204043775217</v>
          </cell>
          <cell r="V272">
            <v>0.96704561375108689</v>
          </cell>
          <cell r="W272">
            <v>0.94051432416211123</v>
          </cell>
          <cell r="X272">
            <v>0.92849795417831082</v>
          </cell>
          <cell r="Y272">
            <v>0.94236128247006923</v>
          </cell>
          <cell r="Z272">
            <v>1.0074487660622826</v>
          </cell>
        </row>
        <row r="273">
          <cell r="C273">
            <v>1.0390211964477527</v>
          </cell>
          <cell r="D273">
            <v>1.0470193432255583</v>
          </cell>
          <cell r="E273">
            <v>1.0147219491049821</v>
          </cell>
          <cell r="F273">
            <v>0.98083828579345989</v>
          </cell>
          <cell r="G273">
            <v>1.0352572854096651</v>
          </cell>
          <cell r="H273">
            <v>1.0231143336670434</v>
          </cell>
          <cell r="I273">
            <v>0.9927169356536284</v>
          </cell>
          <cell r="J273">
            <v>0.98950650126383843</v>
          </cell>
          <cell r="K273">
            <v>0.97724809720621941</v>
          </cell>
          <cell r="L273">
            <v>0.97724809720621941</v>
          </cell>
          <cell r="M273">
            <v>1.0035723482560237</v>
          </cell>
          <cell r="N273">
            <v>1.0164385599575207</v>
          </cell>
          <cell r="O273">
            <v>0.94890717696790849</v>
          </cell>
          <cell r="P273">
            <v>0.98092394812694417</v>
          </cell>
          <cell r="Q273">
            <v>1</v>
          </cell>
          <cell r="R273">
            <v>0.94354348094401774</v>
          </cell>
          <cell r="S273">
            <v>0.9936996766957511</v>
          </cell>
          <cell r="T273">
            <v>0.9975725300833288</v>
          </cell>
          <cell r="U273">
            <v>1.0550037213530861</v>
          </cell>
          <cell r="V273">
            <v>0.94859820145956009</v>
          </cell>
          <cell r="W273">
            <v>0.92257302412704267</v>
          </cell>
          <cell r="X273">
            <v>0.91078587904037922</v>
          </cell>
          <cell r="Y273">
            <v>0.92438474976251073</v>
          </cell>
          <cell r="Z273">
            <v>0.98823062114143245</v>
          </cell>
        </row>
        <row r="274">
          <cell r="C274">
            <v>1.1011905836159339</v>
          </cell>
          <cell r="D274">
            <v>1.1096672960720504</v>
          </cell>
          <cell r="E274">
            <v>1.0754374012417003</v>
          </cell>
          <cell r="F274">
            <v>1.0395263234844552</v>
          </cell>
          <cell r="G274">
            <v>1.0972014605769811</v>
          </cell>
          <cell r="H274">
            <v>1.0843319405306207</v>
          </cell>
          <cell r="I274">
            <v>1.0521157272587083</v>
          </cell>
          <cell r="J274">
            <v>1.0487131979056594</v>
          </cell>
          <cell r="K274">
            <v>1.0357213175046052</v>
          </cell>
          <cell r="L274">
            <v>1.0357213175046052</v>
          </cell>
          <cell r="M274">
            <v>1.0636206688132135</v>
          </cell>
          <cell r="N274">
            <v>1.0772567247675446</v>
          </cell>
          <cell r="O274">
            <v>1.0056846304724869</v>
          </cell>
          <cell r="P274">
            <v>1.0396171113868828</v>
          </cell>
          <cell r="Q274">
            <v>1.0598345706331387</v>
          </cell>
          <cell r="R274">
            <v>1</v>
          </cell>
          <cell r="S274">
            <v>1.0531572701891301</v>
          </cell>
          <cell r="T274">
            <v>1.0572618540962784</v>
          </cell>
          <cell r="U274">
            <v>1.1181294160366113</v>
          </cell>
          <cell r="V274">
            <v>1.0053571675472603</v>
          </cell>
          <cell r="W274">
            <v>0.97777478490340042</v>
          </cell>
          <cell r="X274">
            <v>0.9652823610514859</v>
          </cell>
          <cell r="Y274">
            <v>0.97969491436437184</v>
          </cell>
          <cell r="Z274">
            <v>1.04736097604395</v>
          </cell>
        </row>
        <row r="275">
          <cell r="C275">
            <v>1.045608870380943</v>
          </cell>
          <cell r="D275">
            <v>1.053657727561214</v>
          </cell>
          <cell r="E275">
            <v>1.0211555592723289</v>
          </cell>
          <cell r="F275">
            <v>0.98705706441904273</v>
          </cell>
          <cell r="G275">
            <v>1.0418210951341971</v>
          </cell>
          <cell r="H275">
            <v>1.029601153810477</v>
          </cell>
          <cell r="I275">
            <v>0.99901102811526465</v>
          </cell>
          <cell r="J275">
            <v>0.99578023870767896</v>
          </cell>
          <cell r="K275">
            <v>0.98344411307022206</v>
          </cell>
          <cell r="L275">
            <v>0.98344411307022206</v>
          </cell>
          <cell r="M275">
            <v>1.0099352669541981</v>
          </cell>
          <cell r="N275">
            <v>1.0228830538995253</v>
          </cell>
          <cell r="O275">
            <v>0.95492350377250135</v>
          </cell>
          <cell r="P275">
            <v>0.98714326987476864</v>
          </cell>
          <cell r="Q275">
            <v>1.0063402690490941</v>
          </cell>
          <cell r="R275">
            <v>0.94952580047272162</v>
          </cell>
          <cell r="S275">
            <v>1</v>
          </cell>
          <cell r="T275">
            <v>1.0038974083200425</v>
          </cell>
          <cell r="U275">
            <v>1.0616927287942601</v>
          </cell>
          <cell r="V275">
            <v>0.95461256927630045</v>
          </cell>
          <cell r="W275">
            <v>0.92842238531744448</v>
          </cell>
          <cell r="X275">
            <v>0.91656050655961085</v>
          </cell>
          <cell r="Y275">
            <v>0.93024559778088456</v>
          </cell>
          <cell r="Z275">
            <v>0.99449626916202249</v>
          </cell>
        </row>
        <row r="276">
          <cell r="C276">
            <v>1.0415495265902737</v>
          </cell>
          <cell r="D276">
            <v>1.0495671358734178</v>
          </cell>
          <cell r="E276">
            <v>1.0171911500211628</v>
          </cell>
          <cell r="F276">
            <v>0.98322503498720937</v>
          </cell>
          <cell r="G276">
            <v>1.0377764565381411</v>
          </cell>
          <cell r="H276">
            <v>1.0256039564176662</v>
          </cell>
          <cell r="I276">
            <v>0.99513259007914467</v>
          </cell>
          <cell r="J276">
            <v>0.99191434349258134</v>
          </cell>
          <cell r="K276">
            <v>0.97962611011811673</v>
          </cell>
          <cell r="L276">
            <v>0.97962611011811673</v>
          </cell>
          <cell r="M276">
            <v>1.0060144179914354</v>
          </cell>
          <cell r="N276">
            <v>1.0189119380348375</v>
          </cell>
          <cell r="O276">
            <v>0.9512162257401422</v>
          </cell>
          <cell r="P276">
            <v>0.98331090576943414</v>
          </cell>
          <cell r="Q276">
            <v>1.0024333768658089</v>
          </cell>
          <cell r="R276">
            <v>0.94583947782243172</v>
          </cell>
          <cell r="S276">
            <v>0.99611772250058439</v>
          </cell>
          <cell r="T276">
            <v>1</v>
          </cell>
          <cell r="U276">
            <v>1.0575709430019691</v>
          </cell>
          <cell r="V276">
            <v>0.95090649837793972</v>
          </cell>
          <cell r="W276">
            <v>0.92481799198097281</v>
          </cell>
          <cell r="X276">
            <v>0.91300216432814141</v>
          </cell>
          <cell r="Y276">
            <v>0.92663412622768937</v>
          </cell>
          <cell r="Z276">
            <v>0.9906353586730019</v>
          </cell>
        </row>
        <row r="277">
          <cell r="C277">
            <v>0.9848507407302457</v>
          </cell>
          <cell r="D277">
            <v>0.99243189576877744</v>
          </cell>
          <cell r="E277">
            <v>0.96181836003721299</v>
          </cell>
          <cell r="F277">
            <v>0.92970125691641547</v>
          </cell>
          <cell r="G277">
            <v>0.98128306512692165</v>
          </cell>
          <cell r="H277">
            <v>0.9697731988611914</v>
          </cell>
          <cell r="I277">
            <v>0.94096060095449496</v>
          </cell>
          <cell r="J277">
            <v>0.93791754591609899</v>
          </cell>
          <cell r="K277">
            <v>0.9262982465624463</v>
          </cell>
          <cell r="L277">
            <v>0.9262982465624463</v>
          </cell>
          <cell r="M277">
            <v>0.95125005527838369</v>
          </cell>
          <cell r="N277">
            <v>0.96344547358932164</v>
          </cell>
          <cell r="O277">
            <v>0.89943490981329965</v>
          </cell>
          <cell r="P277">
            <v>0.92978245315463759</v>
          </cell>
          <cell r="Q277">
            <v>0.9478639551313226</v>
          </cell>
          <cell r="R277">
            <v>0.89435085568597239</v>
          </cell>
          <cell r="S277">
            <v>0.94189210576555127</v>
          </cell>
          <cell r="T277">
            <v>0.94556304389514434</v>
          </cell>
          <cell r="U277">
            <v>1</v>
          </cell>
          <cell r="V277">
            <v>0.89914204306591772</v>
          </cell>
          <cell r="W277">
            <v>0.87447371554652376</v>
          </cell>
          <cell r="X277">
            <v>0.86330110558497219</v>
          </cell>
          <cell r="Y277">
            <v>0.87619098497297132</v>
          </cell>
          <cell r="Z277">
            <v>0.93670818513700183</v>
          </cell>
        </row>
        <row r="278">
          <cell r="C278">
            <v>1.0953227560932155</v>
          </cell>
          <cell r="D278">
            <v>1.1037542993593732</v>
          </cell>
          <cell r="E278">
            <v>1.0697068026733352</v>
          </cell>
          <cell r="F278">
            <v>1.0339870814474386</v>
          </cell>
          <cell r="G278">
            <v>1.0913548895799792</v>
          </cell>
          <cell r="H278">
            <v>1.0785539463313647</v>
          </cell>
          <cell r="I278">
            <v>1.0465094010574605</v>
          </cell>
          <cell r="J278">
            <v>1.0431250024945597</v>
          </cell>
          <cell r="K278">
            <v>1.0302023509032352</v>
          </cell>
          <cell r="L278">
            <v>1.0302023509032352</v>
          </cell>
          <cell r="M278">
            <v>1.0579530371361423</v>
          </cell>
          <cell r="N278">
            <v>1.0715164317132144</v>
          </cell>
          <cell r="O278">
            <v>1.000325717999331</v>
          </cell>
          <cell r="P278">
            <v>1.0340773855755219</v>
          </cell>
          <cell r="Q278">
            <v>1.0541871136392105</v>
          </cell>
          <cell r="R278">
            <v>0.99467137876946754</v>
          </cell>
          <cell r="S278">
            <v>1.0475453940001105</v>
          </cell>
          <cell r="T278">
            <v>1.0516281061343089</v>
          </cell>
          <cell r="U278">
            <v>1.1121713278918359</v>
          </cell>
          <cell r="V278">
            <v>1</v>
          </cell>
          <cell r="W278">
            <v>0.97256459342588486</v>
          </cell>
          <cell r="X278">
            <v>0.96013873696892849</v>
          </cell>
          <cell r="Y278">
            <v>0.97447449124424512</v>
          </cell>
          <cell r="Z278">
            <v>1.0417799861109709</v>
          </cell>
        </row>
        <row r="279">
          <cell r="C279">
            <v>1.1262210895781346</v>
          </cell>
          <cell r="D279">
            <v>1.1348904811261626</v>
          </cell>
          <cell r="E279">
            <v>1.0998825269849317</v>
          </cell>
          <cell r="F279">
            <v>1.06315517595103</v>
          </cell>
          <cell r="G279">
            <v>1.1221412921641043</v>
          </cell>
          <cell r="H279">
            <v>1.1089792427381397</v>
          </cell>
          <cell r="I279">
            <v>1.0760307419490802</v>
          </cell>
          <cell r="J279">
            <v>1.0725508717319472</v>
          </cell>
          <cell r="K279">
            <v>1.0592636806510913</v>
          </cell>
          <cell r="L279">
            <v>1.0592636806510913</v>
          </cell>
          <cell r="M279">
            <v>1.0877971954638759</v>
          </cell>
          <cell r="N279">
            <v>1.1017432044680644</v>
          </cell>
          <cell r="O279">
            <v>1.0285442476120346</v>
          </cell>
          <cell r="P279">
            <v>1.0632480274990852</v>
          </cell>
          <cell r="Q279">
            <v>1.0839250377456249</v>
          </cell>
          <cell r="R279">
            <v>1.0227304031968827</v>
          </cell>
          <cell r="S279">
            <v>1.0770959595702572</v>
          </cell>
          <cell r="T279">
            <v>1.0812938423245706</v>
          </cell>
          <cell r="U279">
            <v>1.1435449484894185</v>
          </cell>
          <cell r="V279">
            <v>1.0282093413224855</v>
          </cell>
          <cell r="W279">
            <v>1</v>
          </cell>
          <cell r="X279">
            <v>0.9872236183170251</v>
          </cell>
          <cell r="Y279">
            <v>1.0019637747778094</v>
          </cell>
          <cell r="Z279">
            <v>1.0711679133221095</v>
          </cell>
        </row>
        <row r="280">
          <cell r="C280">
            <v>1.140796339028098</v>
          </cell>
          <cell r="D280">
            <v>1.1495779275022546</v>
          </cell>
          <cell r="E280">
            <v>1.1141169098648214</v>
          </cell>
          <cell r="F280">
            <v>1.0769142433640817</v>
          </cell>
          <cell r="G280">
            <v>1.1366637419767984</v>
          </cell>
          <cell r="H280">
            <v>1.1233313528587152</v>
          </cell>
          <cell r="I280">
            <v>1.0899564414630289</v>
          </cell>
          <cell r="J280">
            <v>1.0864315357045289</v>
          </cell>
          <cell r="K280">
            <v>1.0729723853820241</v>
          </cell>
          <cell r="L280">
            <v>1.0729723853820241</v>
          </cell>
          <cell r="M280">
            <v>1.1018751732442384</v>
          </cell>
          <cell r="N280">
            <v>1.1160016677338687</v>
          </cell>
          <cell r="O280">
            <v>1.0418553897296856</v>
          </cell>
          <cell r="P280">
            <v>1.0770082965718175</v>
          </cell>
          <cell r="Q280">
            <v>1.0979529031056328</v>
          </cell>
          <cell r="R280">
            <v>1.0359663041088785</v>
          </cell>
          <cell r="S280">
            <v>1.0910354448432287</v>
          </cell>
          <cell r="T280">
            <v>1.0952876554634221</v>
          </cell>
          <cell r="U280">
            <v>1.1583443986468669</v>
          </cell>
          <cell r="V280">
            <v>1.0415161491733058</v>
          </cell>
          <cell r="W280">
            <v>1.0129417301672294</v>
          </cell>
          <cell r="X280">
            <v>1</v>
          </cell>
          <cell r="Y280">
            <v>1.0149309195883225</v>
          </cell>
          <cell r="Z280">
            <v>1.0850306794201185</v>
          </cell>
        </row>
        <row r="281">
          <cell r="C281">
            <v>1.1240137796677128</v>
          </cell>
          <cell r="D281">
            <v>1.1326661798504944</v>
          </cell>
          <cell r="E281">
            <v>1.0977268387061561</v>
          </cell>
          <cell r="F281">
            <v>1.0610714705596918</v>
          </cell>
          <cell r="G281">
            <v>1.119941978354402</v>
          </cell>
          <cell r="H281">
            <v>1.1068057255703296</v>
          </cell>
          <cell r="I281">
            <v>1.073921801402147</v>
          </cell>
          <cell r="J281">
            <v>1.0704487514728671</v>
          </cell>
          <cell r="K281">
            <v>1.0571876023022773</v>
          </cell>
          <cell r="L281">
            <v>1.0571876023022773</v>
          </cell>
          <cell r="M281">
            <v>1.0856651935396571</v>
          </cell>
          <cell r="N281">
            <v>1.0995838693992519</v>
          </cell>
          <cell r="O281">
            <v>1.0265283770764262</v>
          </cell>
          <cell r="P281">
            <v>1.0611641401255907</v>
          </cell>
          <cell r="Q281">
            <v>1.0818006249637027</v>
          </cell>
          <cell r="R281">
            <v>1.0207259273656659</v>
          </cell>
          <cell r="S281">
            <v>1.0749849312756927</v>
          </cell>
          <cell r="T281">
            <v>1.0791745864907671</v>
          </cell>
          <cell r="U281">
            <v>1.1413036850988005</v>
          </cell>
          <cell r="V281">
            <v>1.0261941271783963</v>
          </cell>
          <cell r="W281">
            <v>0.99804007407528783</v>
          </cell>
          <cell r="X281">
            <v>0.98528873315399745</v>
          </cell>
          <cell r="Y281">
            <v>1</v>
          </cell>
          <cell r="Z281">
            <v>1.0690685035590697</v>
          </cell>
        </row>
        <row r="282">
          <cell r="C282">
            <v>1.0513954680413118</v>
          </cell>
          <cell r="D282">
            <v>1.0594888691226987</v>
          </cell>
          <cell r="E282">
            <v>1.0268068276744466</v>
          </cell>
          <cell r="F282">
            <v>0.99251962528803839</v>
          </cell>
          <cell r="G282">
            <v>1.0475867305284627</v>
          </cell>
          <cell r="H282">
            <v>1.0352991617334417</v>
          </cell>
          <cell r="I282">
            <v>1.0045397444849606</v>
          </cell>
          <cell r="J282">
            <v>1.0012910752764697</v>
          </cell>
          <cell r="K282">
            <v>0.98888667918169959</v>
          </cell>
          <cell r="L282">
            <v>0.98888667918169959</v>
          </cell>
          <cell r="M282">
            <v>1.0155244401320729</v>
          </cell>
          <cell r="N282">
            <v>1.0285438825843176</v>
          </cell>
          <cell r="O282">
            <v>0.96020823142668421</v>
          </cell>
          <cell r="P282">
            <v>0.99260630782109449</v>
          </cell>
          <cell r="Q282">
            <v>1.0119095468272108</v>
          </cell>
          <cell r="R282">
            <v>0.95478065621383001</v>
          </cell>
          <cell r="S282">
            <v>1.0055341895275434</v>
          </cell>
          <cell r="T282">
            <v>1.0094531668438953</v>
          </cell>
          <cell r="U282">
            <v>1.0675683375754224</v>
          </cell>
          <cell r="V282">
            <v>0.95989557616005072</v>
          </cell>
          <cell r="W282">
            <v>0.93356045075940519</v>
          </cell>
          <cell r="X282">
            <v>0.92163292611637293</v>
          </cell>
          <cell r="Y282">
            <v>0.93539375322616702</v>
          </cell>
          <cell r="Z282">
            <v>1</v>
          </cell>
        </row>
        <row r="287">
          <cell r="C287">
            <v>1</v>
          </cell>
          <cell r="D287">
            <v>1.0076977705605525</v>
          </cell>
          <cell r="E287">
            <v>0.97661332855783334</v>
          </cell>
          <cell r="F287">
            <v>0.94400219085692305</v>
          </cell>
          <cell r="G287">
            <v>0.99637744537748052</v>
          </cell>
          <cell r="H287">
            <v>0.98469053101602522</v>
          </cell>
          <cell r="I287">
            <v>0.95543472938528007</v>
          </cell>
          <cell r="J287">
            <v>0.95234486519312878</v>
          </cell>
          <cell r="K287">
            <v>0.94054683441230502</v>
          </cell>
          <cell r="L287">
            <v>0.94054683441230502</v>
          </cell>
          <cell r="M287">
            <v>0.96588245907501902</v>
          </cell>
          <cell r="N287">
            <v>0.97826547084175153</v>
          </cell>
          <cell r="O287">
            <v>0.913270278038668</v>
          </cell>
          <cell r="P287">
            <v>0.94408463607919291</v>
          </cell>
          <cell r="Q287">
            <v>0.96244427295500823</v>
          </cell>
          <cell r="R287">
            <v>0.90810801951860276</v>
          </cell>
          <cell r="S287">
            <v>0.95638056287306883</v>
          </cell>
          <cell r="T287">
            <v>0.96010796843593738</v>
          </cell>
          <cell r="U287">
            <v>1.0153822895624991</v>
          </cell>
          <cell r="V287">
            <v>0.91297290633017469</v>
          </cell>
          <cell r="W287">
            <v>0.88792512345385477</v>
          </cell>
          <cell r="X287">
            <v>0.87658065317070577</v>
          </cell>
          <cell r="Y287">
            <v>0.88966880841587681</v>
          </cell>
          <cell r="Z287">
            <v>0.95111690167634211</v>
          </cell>
        </row>
        <row r="288">
          <cell r="C288">
            <v>0.99236103245889828</v>
          </cell>
          <cell r="D288">
            <v>1</v>
          </cell>
          <cell r="E288">
            <v>0.96915301104077278</v>
          </cell>
          <cell r="F288">
            <v>0.9367909887622381</v>
          </cell>
          <cell r="G288">
            <v>0.98876615041355609</v>
          </cell>
          <cell r="H288">
            <v>0.97716851201156363</v>
          </cell>
          <cell r="I288">
            <v>0.94813619449986464</v>
          </cell>
          <cell r="J288">
            <v>0.94506993367998371</v>
          </cell>
          <cell r="K288">
            <v>0.93336202767334342</v>
          </cell>
          <cell r="L288">
            <v>0.93336202767334342</v>
          </cell>
          <cell r="M288">
            <v>0.95850411432162552</v>
          </cell>
          <cell r="N288">
            <v>0.97079253266341092</v>
          </cell>
          <cell r="O288">
            <v>0.90629383602847768</v>
          </cell>
          <cell r="P288">
            <v>0.93687280418813113</v>
          </cell>
          <cell r="Q288">
            <v>0.95509219239378562</v>
          </cell>
          <cell r="R288">
            <v>0.90117101183368598</v>
          </cell>
          <cell r="S288">
            <v>0.94907480279634093</v>
          </cell>
          <cell r="T288">
            <v>0.95277373482910221</v>
          </cell>
          <cell r="U288">
            <v>1.0076258172107215</v>
          </cell>
          <cell r="V288">
            <v>0.90599873593281322</v>
          </cell>
          <cell r="W288">
            <v>0.88114229225686214</v>
          </cell>
          <cell r="X288">
            <v>0.86988448201397706</v>
          </cell>
          <cell r="Y288">
            <v>0.88287265726605735</v>
          </cell>
          <cell r="Z288">
            <v>0.94385135053664326</v>
          </cell>
        </row>
        <row r="289">
          <cell r="C289">
            <v>1.0239467051680544</v>
          </cell>
          <cell r="D289">
            <v>1.0318288119706718</v>
          </cell>
          <cell r="E289">
            <v>1</v>
          </cell>
          <cell r="F289">
            <v>0.9666079329993712</v>
          </cell>
          <cell r="G289">
            <v>1.0202374022980343</v>
          </cell>
          <cell r="H289">
            <v>1.008270624844041</v>
          </cell>
          <cell r="I289">
            <v>0.97831424315718918</v>
          </cell>
          <cell r="J289">
            <v>0.9751503868982192</v>
          </cell>
          <cell r="K289">
            <v>0.96306983215272324</v>
          </cell>
          <cell r="L289">
            <v>0.96306983215272324</v>
          </cell>
          <cell r="M289">
            <v>0.98901216154948379</v>
          </cell>
          <cell r="N289">
            <v>1.001691705648087</v>
          </cell>
          <cell r="O289">
            <v>0.935140092125607</v>
          </cell>
          <cell r="P289">
            <v>0.96669235251307117</v>
          </cell>
          <cell r="Q289">
            <v>0.98549164220014418</v>
          </cell>
          <cell r="R289">
            <v>0.92985421452276051</v>
          </cell>
          <cell r="S289">
            <v>0.97928272624064816</v>
          </cell>
          <cell r="T289">
            <v>0.98309939088557241</v>
          </cell>
          <cell r="U289">
            <v>1.0396973498835163</v>
          </cell>
          <cell r="V289">
            <v>0.93483559934448501</v>
          </cell>
          <cell r="W289">
            <v>0.9091880045965125</v>
          </cell>
          <cell r="X289">
            <v>0.89757187162820518</v>
          </cell>
          <cell r="Y289">
            <v>0.91097344506822608</v>
          </cell>
          <cell r="Z289">
            <v>0.97389301770113879</v>
          </cell>
        </row>
        <row r="290">
          <cell r="C290">
            <v>1.0593195754050577</v>
          </cell>
          <cell r="D290">
            <v>1.0674739744468278</v>
          </cell>
          <cell r="E290">
            <v>1.0345456165428042</v>
          </cell>
          <cell r="F290">
            <v>1</v>
          </cell>
          <cell r="G290">
            <v>1.0554821323804489</v>
          </cell>
          <cell r="H290">
            <v>1.0431019552212766</v>
          </cell>
          <cell r="I290">
            <v>1.0121107118596611</v>
          </cell>
          <cell r="J290">
            <v>1.0088375582355722</v>
          </cell>
          <cell r="K290">
            <v>0.99633967327821404</v>
          </cell>
          <cell r="L290">
            <v>0.99633967327821404</v>
          </cell>
          <cell r="M290">
            <v>1.0231781964385422</v>
          </cell>
          <cell r="N290">
            <v>1.0362957632055132</v>
          </cell>
          <cell r="O290">
            <v>0.96744508316198075</v>
          </cell>
          <cell r="P290">
            <v>1.000087335837849</v>
          </cell>
          <cell r="Q290">
            <v>1.0195360585777287</v>
          </cell>
          <cell r="R290">
            <v>0.96197660165837418</v>
          </cell>
          <cell r="S290">
            <v>1.0131126517883495</v>
          </cell>
          <cell r="T290">
            <v>1.0170611654665698</v>
          </cell>
          <cell r="U290">
            <v>1.0756143358531618</v>
          </cell>
          <cell r="V290">
            <v>0.96713007149000219</v>
          </cell>
          <cell r="W290">
            <v>0.94059646476862091</v>
          </cell>
          <cell r="X290">
            <v>0.92857904532508018</v>
          </cell>
          <cell r="Y290">
            <v>0.9424435843822303</v>
          </cell>
          <cell r="Z290">
            <v>1.0075367524443568</v>
          </cell>
        </row>
        <row r="291">
          <cell r="C291">
            <v>1.0036357252357786</v>
          </cell>
          <cell r="D291">
            <v>1.0113614827750175</v>
          </cell>
          <cell r="E291">
            <v>0.98016402628206878</v>
          </cell>
          <cell r="F291">
            <v>0.94743432344485179</v>
          </cell>
          <cell r="G291">
            <v>1</v>
          </cell>
          <cell r="H291">
            <v>0.98827059522907235</v>
          </cell>
          <cell r="I291">
            <v>0.95890842754204542</v>
          </cell>
          <cell r="J291">
            <v>0.95580732945267566</v>
          </cell>
          <cell r="K291">
            <v>0.94396640427360945</v>
          </cell>
          <cell r="L291">
            <v>0.94396640427360945</v>
          </cell>
          <cell r="M291">
            <v>0.96939414230627396</v>
          </cell>
          <cell r="N291">
            <v>0.98182217530138172</v>
          </cell>
          <cell r="O291">
            <v>0.91659067783561965</v>
          </cell>
          <cell r="P291">
            <v>0.94751706841529681</v>
          </cell>
          <cell r="Q291">
            <v>0.96594345588622121</v>
          </cell>
          <cell r="R291">
            <v>0.91140965076197944</v>
          </cell>
          <cell r="S291">
            <v>0.95985769982051461</v>
          </cell>
          <cell r="T291">
            <v>0.96359865720585203</v>
          </cell>
          <cell r="U291">
            <v>1.019073940576624</v>
          </cell>
          <cell r="V291">
            <v>0.91629222496530138</v>
          </cell>
          <cell r="W291">
            <v>0.89115337523267779</v>
          </cell>
          <cell r="X291">
            <v>0.8797676595726337</v>
          </cell>
          <cell r="Y291">
            <v>0.89290339975411948</v>
          </cell>
          <cell r="Z291">
            <v>0.95457490139794221</v>
          </cell>
        </row>
        <row r="292">
          <cell r="C292">
            <v>1.01554749284344</v>
          </cell>
          <cell r="D292">
            <v>1.0233649444366932</v>
          </cell>
          <cell r="E292">
            <v>0.99179721729439441</v>
          </cell>
          <cell r="F292">
            <v>0.95867905816346277</v>
          </cell>
          <cell r="G292">
            <v>1.011868616578852</v>
          </cell>
          <cell r="H292">
            <v>1</v>
          </cell>
          <cell r="I292">
            <v>0.97028934400277167</v>
          </cell>
          <cell r="J292">
            <v>0.96715144016920584</v>
          </cell>
          <cell r="K292">
            <v>0.95516997958925043</v>
          </cell>
          <cell r="L292">
            <v>0.95516997958925043</v>
          </cell>
          <cell r="M292">
            <v>0.9808995096950921</v>
          </cell>
          <cell r="N292">
            <v>0.99347504624864813</v>
          </cell>
          <cell r="O292">
            <v>0.92746934115060065</v>
          </cell>
          <cell r="P292">
            <v>0.95876278520223579</v>
          </cell>
          <cell r="Q292">
            <v>0.97740786840098604</v>
          </cell>
          <cell r="R292">
            <v>0.92222682245313869</v>
          </cell>
          <cell r="S292">
            <v>0.97124988282994307</v>
          </cell>
          <cell r="T292">
            <v>0.9750352402041248</v>
          </cell>
          <cell r="U292">
            <v>1.0311689384428278</v>
          </cell>
          <cell r="V292">
            <v>0.92716734605759765</v>
          </cell>
          <cell r="W292">
            <v>0.90173013295626414</v>
          </cell>
          <cell r="X292">
            <v>0.89020928460257531</v>
          </cell>
          <cell r="Y292">
            <v>0.90350092784775449</v>
          </cell>
          <cell r="Z292">
            <v>0.96590438489842978</v>
          </cell>
        </row>
        <row r="293">
          <cell r="C293">
            <v>1.046643971842423</v>
          </cell>
          <cell r="D293">
            <v>1.0547007969962514</v>
          </cell>
          <cell r="E293">
            <v>1.0221664531560199</v>
          </cell>
          <cell r="F293">
            <v>0.98803420246643892</v>
          </cell>
          <cell r="G293">
            <v>1.042852446884093</v>
          </cell>
          <cell r="H293">
            <v>1.0306204084182371</v>
          </cell>
          <cell r="I293">
            <v>1</v>
          </cell>
          <cell r="J293">
            <v>0.99676601226947315</v>
          </cell>
          <cell r="K293">
            <v>0.98441767447311257</v>
          </cell>
          <cell r="L293">
            <v>0.98441767447311257</v>
          </cell>
          <cell r="M293">
            <v>1.0109350532992043</v>
          </cell>
          <cell r="N293">
            <v>1.0238956579181089</v>
          </cell>
          <cell r="O293">
            <v>0.95586883117202537</v>
          </cell>
          <cell r="P293">
            <v>0.98812049326133489</v>
          </cell>
          <cell r="Q293">
            <v>1.0073364965226228</v>
          </cell>
          <cell r="R293">
            <v>0.9504657844109069</v>
          </cell>
          <cell r="S293">
            <v>1.0009899509183608</v>
          </cell>
          <cell r="T293">
            <v>1.0048912174813491</v>
          </cell>
          <cell r="U293">
            <v>1.0627437524861472</v>
          </cell>
          <cell r="V293">
            <v>0.95555758886593434</v>
          </cell>
          <cell r="W293">
            <v>0.92934147791041632</v>
          </cell>
          <cell r="X293">
            <v>0.91746785647481288</v>
          </cell>
          <cell r="Y293">
            <v>0.93116649526470896</v>
          </cell>
          <cell r="Z293">
            <v>0.9954807716569859</v>
          </cell>
        </row>
        <row r="294">
          <cell r="C294">
            <v>1.0500397876321905</v>
          </cell>
          <cell r="D294">
            <v>1.0581227529968344</v>
          </cell>
          <cell r="E294">
            <v>1.025482852117634</v>
          </cell>
          <cell r="F294">
            <v>0.99123986001172593</v>
          </cell>
          <cell r="G294">
            <v>1.046235961145674</v>
          </cell>
          <cell r="H294">
            <v>1.033964236071496</v>
          </cell>
          <cell r="I294">
            <v>1.0032444803401388</v>
          </cell>
          <cell r="J294">
            <v>1</v>
          </cell>
          <cell r="K294">
            <v>0.98761159826442568</v>
          </cell>
          <cell r="L294">
            <v>0.98761159826442568</v>
          </cell>
          <cell r="M294">
            <v>1.0142150122047908</v>
          </cell>
          <cell r="N294">
            <v>1.0272176672505775</v>
          </cell>
          <cell r="O294">
            <v>0.95897012880251442</v>
          </cell>
          <cell r="P294">
            <v>0.9913264307754095</v>
          </cell>
          <cell r="Q294">
            <v>1.0106047799814948</v>
          </cell>
          <cell r="R294">
            <v>0.95354955196240265</v>
          </cell>
          <cell r="S294">
            <v>1.0042376431347919</v>
          </cell>
          <cell r="T294">
            <v>1.0081515672804455</v>
          </cell>
          <cell r="U294">
            <v>1.0661918036976936</v>
          </cell>
          <cell r="V294">
            <v>0.95865787667688029</v>
          </cell>
          <cell r="W294">
            <v>0.93235670806477211</v>
          </cell>
          <cell r="X294">
            <v>0.92044456289785459</v>
          </cell>
          <cell r="Y294">
            <v>0.93418764665199117</v>
          </cell>
          <cell r="Z294">
            <v>0.99871058944961311</v>
          </cell>
        </row>
        <row r="295">
          <cell r="C295">
            <v>1.0632112760496866</v>
          </cell>
          <cell r="D295">
            <v>1.0713956325101093</v>
          </cell>
          <cell r="E295">
            <v>1.0383463032631057</v>
          </cell>
          <cell r="F295">
            <v>1.0036737739346888</v>
          </cell>
          <cell r="G295">
            <v>1.0593597351269179</v>
          </cell>
          <cell r="H295">
            <v>1.0469340759955916</v>
          </cell>
          <cell r="I295">
            <v>1.0158289778119105</v>
          </cell>
          <cell r="J295">
            <v>1.0125437993613533</v>
          </cell>
          <cell r="K295">
            <v>1</v>
          </cell>
          <cell r="L295">
            <v>1</v>
          </cell>
          <cell r="M295">
            <v>1.0269371218271601</v>
          </cell>
          <cell r="N295">
            <v>1.0401028795690062</v>
          </cell>
          <cell r="O295">
            <v>0.97099925769174422</v>
          </cell>
          <cell r="P295">
            <v>1.0037614306246627</v>
          </cell>
          <cell r="Q295">
            <v>1.023281603575207</v>
          </cell>
          <cell r="R295">
            <v>0.96551068622332725</v>
          </cell>
          <cell r="S295">
            <v>1.0168345986413929</v>
          </cell>
          <cell r="T295">
            <v>1.0207976182662453</v>
          </cell>
          <cell r="U295">
            <v>1.079565899763997</v>
          </cell>
          <cell r="V295">
            <v>0.97068308873809594</v>
          </cell>
          <cell r="W295">
            <v>0.94405200354394847</v>
          </cell>
          <cell r="X295">
            <v>0.93199043481809374</v>
          </cell>
          <cell r="Y295">
            <v>0.94590590905744854</v>
          </cell>
          <cell r="Z295">
            <v>1.011238214703728</v>
          </cell>
        </row>
        <row r="296">
          <cell r="C296">
            <v>1.0632112760496866</v>
          </cell>
          <cell r="D296">
            <v>1.0713956325101093</v>
          </cell>
          <cell r="E296">
            <v>1.0383463032631057</v>
          </cell>
          <cell r="F296">
            <v>1.0036737739346888</v>
          </cell>
          <cell r="G296">
            <v>1.0593597351269179</v>
          </cell>
          <cell r="H296">
            <v>1.0469340759955916</v>
          </cell>
          <cell r="I296">
            <v>1.0158289778119105</v>
          </cell>
          <cell r="J296">
            <v>1.0125437993613533</v>
          </cell>
          <cell r="K296">
            <v>1</v>
          </cell>
          <cell r="L296">
            <v>1</v>
          </cell>
          <cell r="M296">
            <v>1.0269371218271601</v>
          </cell>
          <cell r="N296">
            <v>1.0401028795690062</v>
          </cell>
          <cell r="O296">
            <v>0.97099925769174422</v>
          </cell>
          <cell r="P296">
            <v>1.0037614306246627</v>
          </cell>
          <cell r="Q296">
            <v>1.023281603575207</v>
          </cell>
          <cell r="R296">
            <v>0.96551068622332725</v>
          </cell>
          <cell r="S296">
            <v>1.0168345986413929</v>
          </cell>
          <cell r="T296">
            <v>1.0207976182662453</v>
          </cell>
          <cell r="U296">
            <v>1.079565899763997</v>
          </cell>
          <cell r="V296">
            <v>0.97068308873809594</v>
          </cell>
          <cell r="W296">
            <v>0.94405200354394847</v>
          </cell>
          <cell r="X296">
            <v>0.93199043481809374</v>
          </cell>
          <cell r="Y296">
            <v>0.94590590905744854</v>
          </cell>
          <cell r="Z296">
            <v>1.011238214703728</v>
          </cell>
        </row>
        <row r="297">
          <cell r="C297">
            <v>1.035322663336959</v>
          </cell>
          <cell r="D297">
            <v>1.0432923396554672</v>
          </cell>
          <cell r="E297">
            <v>1.0111099123728686</v>
          </cell>
          <cell r="F297">
            <v>0.97734686243391389</v>
          </cell>
          <cell r="G297">
            <v>1.0315721504370885</v>
          </cell>
          <cell r="H297">
            <v>1.0194724231341956</v>
          </cell>
          <cell r="I297">
            <v>0.98918322867179487</v>
          </cell>
          <cell r="J297">
            <v>0.98598422224702731</v>
          </cell>
          <cell r="K297">
            <v>0.97376945359689338</v>
          </cell>
          <cell r="L297">
            <v>0.97376945359689338</v>
          </cell>
          <cell r="M297">
            <v>1</v>
          </cell>
          <cell r="N297">
            <v>1.0128204127224665</v>
          </cell>
          <cell r="O297">
            <v>0.94552941660547873</v>
          </cell>
          <cell r="P297">
            <v>0.97743221984101369</v>
          </cell>
          <cell r="Q297">
            <v>0.99644036798918223</v>
          </cell>
          <cell r="R297">
            <v>0.94018481336565096</v>
          </cell>
          <cell r="S297">
            <v>0.99016247151744563</v>
          </cell>
          <cell r="T297">
            <v>0.99402153897213164</v>
          </cell>
          <cell r="U297">
            <v>1.0512482963350258</v>
          </cell>
          <cell r="V297">
            <v>0.94522154093624045</v>
          </cell>
          <cell r="W297">
            <v>0.91928900365804311</v>
          </cell>
          <cell r="X297">
            <v>0.90754381647034621</v>
          </cell>
          <cell r="Y297">
            <v>0.92109428021694428</v>
          </cell>
          <cell r="Z297">
            <v>0.98471288378834709</v>
          </cell>
        </row>
        <row r="298">
          <cell r="C298">
            <v>1.0222174141948881</v>
          </cell>
          <cell r="D298">
            <v>1.0300862093123617</v>
          </cell>
          <cell r="E298">
            <v>0.99831115138665105</v>
          </cell>
          <cell r="F298">
            <v>0.96497547853207311</v>
          </cell>
          <cell r="G298">
            <v>1.0185143757758766</v>
          </cell>
          <cell r="H298">
            <v>1.0065678083973926</v>
          </cell>
          <cell r="I298">
            <v>0.97666201850421364</v>
          </cell>
          <cell r="J298">
            <v>0.97350350551949949</v>
          </cell>
          <cell r="K298">
            <v>0.96144335300213402</v>
          </cell>
          <cell r="L298">
            <v>0.96144335300213402</v>
          </cell>
          <cell r="M298">
            <v>0.98734186973186577</v>
          </cell>
          <cell r="N298">
            <v>1</v>
          </cell>
          <cell r="O298">
            <v>0.93356078207773363</v>
          </cell>
          <cell r="P298">
            <v>0.96505975547399458</v>
          </cell>
          <cell r="Q298">
            <v>0.98382729600674756</v>
          </cell>
          <cell r="R298">
            <v>0.92828383152194704</v>
          </cell>
          <cell r="S298">
            <v>0.97762886596636012</v>
          </cell>
          <cell r="T298">
            <v>0.98143908484249121</v>
          </cell>
          <cell r="U298">
            <v>1.0379414584558628</v>
          </cell>
          <cell r="V298">
            <v>0.9332568035388229</v>
          </cell>
          <cell r="W298">
            <v>0.90765252369567628</v>
          </cell>
          <cell r="X298">
            <v>0.89605600861742485</v>
          </cell>
          <cell r="Y298">
            <v>0.90943494882872489</v>
          </cell>
          <cell r="Z298">
            <v>0.97224825982864405</v>
          </cell>
        </row>
        <row r="299">
          <cell r="C299">
            <v>1.0949661059238587</v>
          </cell>
          <cell r="D299">
            <v>1.1033949037788424</v>
          </cell>
          <cell r="E299">
            <v>1.0693584933643088</v>
          </cell>
          <cell r="F299">
            <v>1.0336504029061964</v>
          </cell>
          <cell r="G299">
            <v>1.090999531395342</v>
          </cell>
          <cell r="H299">
            <v>1.0782027562867138</v>
          </cell>
          <cell r="I299">
            <v>1.0461686450994159</v>
          </cell>
          <cell r="J299">
            <v>1.0427853485371024</v>
          </cell>
          <cell r="K299">
            <v>1.0298669047154538</v>
          </cell>
          <cell r="L299">
            <v>1.0298669047154538</v>
          </cell>
          <cell r="M299">
            <v>1.0576085549935343</v>
          </cell>
          <cell r="N299">
            <v>1.0711675331673629</v>
          </cell>
          <cell r="O299">
            <v>1</v>
          </cell>
          <cell r="P299">
            <v>1.0337406776301772</v>
          </cell>
          <cell r="Q299">
            <v>1.0538438577262648</v>
          </cell>
          <cell r="R299">
            <v>0.99434750189051191</v>
          </cell>
          <cell r="S299">
            <v>1.0472043007103924</v>
          </cell>
          <cell r="T299">
            <v>1.0512856834647655</v>
          </cell>
          <cell r="U299">
            <v>1.1118091916263015</v>
          </cell>
          <cell r="V299">
            <v>0.99967438805833919</v>
          </cell>
          <cell r="W299">
            <v>0.97224791478022887</v>
          </cell>
          <cell r="X299">
            <v>0.95982610433052029</v>
          </cell>
          <cell r="Y299">
            <v>0.97415719071305218</v>
          </cell>
          <cell r="Z299">
            <v>1.0414407701069099</v>
          </cell>
        </row>
        <row r="300">
          <cell r="C300">
            <v>1.0592270669216957</v>
          </cell>
          <cell r="D300">
            <v>1.067380753854386</v>
          </cell>
          <cell r="E300">
            <v>1.0344552715249482</v>
          </cell>
          <cell r="F300">
            <v>0.99991267178903342</v>
          </cell>
          <cell r="G300">
            <v>1.0553899590141207</v>
          </cell>
          <cell r="H300">
            <v>1.0430108629936714</v>
          </cell>
          <cell r="I300">
            <v>1.0120223260418943</v>
          </cell>
          <cell r="J300">
            <v>1.0087494582564556</v>
          </cell>
          <cell r="K300">
            <v>0.99625266471703156</v>
          </cell>
          <cell r="L300">
            <v>0.99625266471703156</v>
          </cell>
          <cell r="M300">
            <v>1.0230888441171471</v>
          </cell>
          <cell r="N300">
            <v>1.0362052653504801</v>
          </cell>
          <cell r="O300">
            <v>0.9673605979136598</v>
          </cell>
          <cell r="P300">
            <v>1</v>
          </cell>
          <cell r="Q300">
            <v>1.0194470243177172</v>
          </cell>
          <cell r="R300">
            <v>0.96189259396275961</v>
          </cell>
          <cell r="S300">
            <v>1.0130241784729612</v>
          </cell>
          <cell r="T300">
            <v>1.016972347334546</v>
          </cell>
          <cell r="U300">
            <v>1.0755204043775217</v>
          </cell>
          <cell r="V300">
            <v>0.96704561375108689</v>
          </cell>
          <cell r="W300">
            <v>0.94051432416211123</v>
          </cell>
          <cell r="X300">
            <v>0.92849795417831082</v>
          </cell>
          <cell r="Y300">
            <v>0.94236128247006923</v>
          </cell>
          <cell r="Z300">
            <v>1.0074487660622826</v>
          </cell>
        </row>
        <row r="301">
          <cell r="C301">
            <v>1.0390211964477527</v>
          </cell>
          <cell r="D301">
            <v>1.0470193432255583</v>
          </cell>
          <cell r="E301">
            <v>1.0147219491049821</v>
          </cell>
          <cell r="F301">
            <v>0.98083828579345989</v>
          </cell>
          <cell r="G301">
            <v>1.0352572854096651</v>
          </cell>
          <cell r="H301">
            <v>1.0231143336670434</v>
          </cell>
          <cell r="I301">
            <v>0.9927169356536284</v>
          </cell>
          <cell r="J301">
            <v>0.98950650126383843</v>
          </cell>
          <cell r="K301">
            <v>0.97724809720621941</v>
          </cell>
          <cell r="L301">
            <v>0.97724809720621941</v>
          </cell>
          <cell r="M301">
            <v>1.0035723482560237</v>
          </cell>
          <cell r="N301">
            <v>1.0164385599575207</v>
          </cell>
          <cell r="O301">
            <v>0.94890717696790849</v>
          </cell>
          <cell r="P301">
            <v>0.98092394812694417</v>
          </cell>
          <cell r="Q301">
            <v>1</v>
          </cell>
          <cell r="R301">
            <v>0.94354348094401774</v>
          </cell>
          <cell r="S301">
            <v>0.9936996766957511</v>
          </cell>
          <cell r="T301">
            <v>0.9975725300833288</v>
          </cell>
          <cell r="U301">
            <v>1.0550037213530861</v>
          </cell>
          <cell r="V301">
            <v>0.94859820145956009</v>
          </cell>
          <cell r="W301">
            <v>0.92257302412704267</v>
          </cell>
          <cell r="X301">
            <v>0.91078587904037922</v>
          </cell>
          <cell r="Y301">
            <v>0.92438474976251073</v>
          </cell>
          <cell r="Z301">
            <v>0.98823062114143245</v>
          </cell>
        </row>
        <row r="302">
          <cell r="C302">
            <v>1.1011905836159339</v>
          </cell>
          <cell r="D302">
            <v>1.1096672960720504</v>
          </cell>
          <cell r="E302">
            <v>1.0754374012417003</v>
          </cell>
          <cell r="F302">
            <v>1.0395263234844552</v>
          </cell>
          <cell r="G302">
            <v>1.0972014605769811</v>
          </cell>
          <cell r="H302">
            <v>1.0843319405306207</v>
          </cell>
          <cell r="I302">
            <v>1.0521157272587083</v>
          </cell>
          <cell r="J302">
            <v>1.0487131979056594</v>
          </cell>
          <cell r="K302">
            <v>1.0357213175046052</v>
          </cell>
          <cell r="L302">
            <v>1.0357213175046052</v>
          </cell>
          <cell r="M302">
            <v>1.0636206688132135</v>
          </cell>
          <cell r="N302">
            <v>1.0772567247675446</v>
          </cell>
          <cell r="O302">
            <v>1.0056846304724869</v>
          </cell>
          <cell r="P302">
            <v>1.0396171113868828</v>
          </cell>
          <cell r="Q302">
            <v>1.0598345706331387</v>
          </cell>
          <cell r="R302">
            <v>1</v>
          </cell>
          <cell r="S302">
            <v>1.0531572701891301</v>
          </cell>
          <cell r="T302">
            <v>1.0572618540962784</v>
          </cell>
          <cell r="U302">
            <v>1.1181294160366113</v>
          </cell>
          <cell r="V302">
            <v>1.0053571675472603</v>
          </cell>
          <cell r="W302">
            <v>0.97777478490340042</v>
          </cell>
          <cell r="X302">
            <v>0.9652823610514859</v>
          </cell>
          <cell r="Y302">
            <v>0.97969491436437184</v>
          </cell>
          <cell r="Z302">
            <v>1.04736097604395</v>
          </cell>
        </row>
        <row r="303">
          <cell r="C303">
            <v>1.045608870380943</v>
          </cell>
          <cell r="D303">
            <v>1.053657727561214</v>
          </cell>
          <cell r="E303">
            <v>1.0211555592723289</v>
          </cell>
          <cell r="F303">
            <v>0.98705706441904273</v>
          </cell>
          <cell r="G303">
            <v>1.0418210951341971</v>
          </cell>
          <cell r="H303">
            <v>1.029601153810477</v>
          </cell>
          <cell r="I303">
            <v>0.99901102811526465</v>
          </cell>
          <cell r="J303">
            <v>0.99578023870767896</v>
          </cell>
          <cell r="K303">
            <v>0.98344411307022206</v>
          </cell>
          <cell r="L303">
            <v>0.98344411307022206</v>
          </cell>
          <cell r="M303">
            <v>1.0099352669541981</v>
          </cell>
          <cell r="N303">
            <v>1.0228830538995253</v>
          </cell>
          <cell r="O303">
            <v>0.95492350377250135</v>
          </cell>
          <cell r="P303">
            <v>0.98714326987476864</v>
          </cell>
          <cell r="Q303">
            <v>1.0063402690490941</v>
          </cell>
          <cell r="R303">
            <v>0.94952580047272162</v>
          </cell>
          <cell r="S303">
            <v>1</v>
          </cell>
          <cell r="T303">
            <v>1.0038974083200425</v>
          </cell>
          <cell r="U303">
            <v>1.0616927287942601</v>
          </cell>
          <cell r="V303">
            <v>0.95461256927630045</v>
          </cell>
          <cell r="W303">
            <v>0.92842238531744448</v>
          </cell>
          <cell r="X303">
            <v>0.91656050655961085</v>
          </cell>
          <cell r="Y303">
            <v>0.93024559778088456</v>
          </cell>
          <cell r="Z303">
            <v>0.99449626916202249</v>
          </cell>
        </row>
        <row r="304">
          <cell r="C304">
            <v>1.0415495265902737</v>
          </cell>
          <cell r="D304">
            <v>1.0495671358734178</v>
          </cell>
          <cell r="E304">
            <v>1.0171911500211628</v>
          </cell>
          <cell r="F304">
            <v>0.98322503498720937</v>
          </cell>
          <cell r="G304">
            <v>1.0377764565381411</v>
          </cell>
          <cell r="H304">
            <v>1.0256039564176662</v>
          </cell>
          <cell r="I304">
            <v>0.99513259007914467</v>
          </cell>
          <cell r="J304">
            <v>0.99191434349258134</v>
          </cell>
          <cell r="K304">
            <v>0.97962611011811673</v>
          </cell>
          <cell r="L304">
            <v>0.97962611011811673</v>
          </cell>
          <cell r="M304">
            <v>1.0060144179914354</v>
          </cell>
          <cell r="N304">
            <v>1.0189119380348375</v>
          </cell>
          <cell r="O304">
            <v>0.9512162257401422</v>
          </cell>
          <cell r="P304">
            <v>0.98331090576943414</v>
          </cell>
          <cell r="Q304">
            <v>1.0024333768658089</v>
          </cell>
          <cell r="R304">
            <v>0.94583947782243172</v>
          </cell>
          <cell r="S304">
            <v>0.99611772250058439</v>
          </cell>
          <cell r="T304">
            <v>1</v>
          </cell>
          <cell r="U304">
            <v>1.0575709430019691</v>
          </cell>
          <cell r="V304">
            <v>0.95090649837793972</v>
          </cell>
          <cell r="W304">
            <v>0.92481799198097281</v>
          </cell>
          <cell r="X304">
            <v>0.91300216432814141</v>
          </cell>
          <cell r="Y304">
            <v>0.92663412622768937</v>
          </cell>
          <cell r="Z304">
            <v>0.9906353586730019</v>
          </cell>
        </row>
        <row r="305">
          <cell r="C305">
            <v>0.9848507407302457</v>
          </cell>
          <cell r="D305">
            <v>0.99243189576877744</v>
          </cell>
          <cell r="E305">
            <v>0.96181836003721299</v>
          </cell>
          <cell r="F305">
            <v>0.92970125691641547</v>
          </cell>
          <cell r="G305">
            <v>0.98128306512692165</v>
          </cell>
          <cell r="H305">
            <v>0.9697731988611914</v>
          </cell>
          <cell r="I305">
            <v>0.94096060095449496</v>
          </cell>
          <cell r="J305">
            <v>0.93791754591609899</v>
          </cell>
          <cell r="K305">
            <v>0.9262982465624463</v>
          </cell>
          <cell r="L305">
            <v>0.9262982465624463</v>
          </cell>
          <cell r="M305">
            <v>0.95125005527838369</v>
          </cell>
          <cell r="N305">
            <v>0.96344547358932164</v>
          </cell>
          <cell r="O305">
            <v>0.89943490981329965</v>
          </cell>
          <cell r="P305">
            <v>0.92978245315463759</v>
          </cell>
          <cell r="Q305">
            <v>0.9478639551313226</v>
          </cell>
          <cell r="R305">
            <v>0.89435085568597239</v>
          </cell>
          <cell r="S305">
            <v>0.94189210576555127</v>
          </cell>
          <cell r="T305">
            <v>0.94556304389514434</v>
          </cell>
          <cell r="U305">
            <v>1</v>
          </cell>
          <cell r="V305">
            <v>0.89914204306591772</v>
          </cell>
          <cell r="W305">
            <v>0.87447371554652376</v>
          </cell>
          <cell r="X305">
            <v>0.86330110558497219</v>
          </cell>
          <cell r="Y305">
            <v>0.87619098497297132</v>
          </cell>
          <cell r="Z305">
            <v>0.93670818513700183</v>
          </cell>
        </row>
        <row r="306">
          <cell r="C306">
            <v>1.0953227560932155</v>
          </cell>
          <cell r="D306">
            <v>1.1037542993593732</v>
          </cell>
          <cell r="E306">
            <v>1.0697068026733352</v>
          </cell>
          <cell r="F306">
            <v>1.0339870814474386</v>
          </cell>
          <cell r="G306">
            <v>1.0913548895799792</v>
          </cell>
          <cell r="H306">
            <v>1.0785539463313647</v>
          </cell>
          <cell r="I306">
            <v>1.0465094010574605</v>
          </cell>
          <cell r="J306">
            <v>1.0431250024945597</v>
          </cell>
          <cell r="K306">
            <v>1.0302023509032352</v>
          </cell>
          <cell r="L306">
            <v>1.0302023509032352</v>
          </cell>
          <cell r="M306">
            <v>1.0579530371361423</v>
          </cell>
          <cell r="N306">
            <v>1.0715164317132144</v>
          </cell>
          <cell r="O306">
            <v>1.000325717999331</v>
          </cell>
          <cell r="P306">
            <v>1.0340773855755219</v>
          </cell>
          <cell r="Q306">
            <v>1.0541871136392105</v>
          </cell>
          <cell r="R306">
            <v>0.99467137876946754</v>
          </cell>
          <cell r="S306">
            <v>1.0475453940001105</v>
          </cell>
          <cell r="T306">
            <v>1.0516281061343089</v>
          </cell>
          <cell r="U306">
            <v>1.1121713278918359</v>
          </cell>
          <cell r="V306">
            <v>1</v>
          </cell>
          <cell r="W306">
            <v>0.97256459342588486</v>
          </cell>
          <cell r="X306">
            <v>0.96013873696892849</v>
          </cell>
          <cell r="Y306">
            <v>0.97447449124424512</v>
          </cell>
          <cell r="Z306">
            <v>1.0417799861109709</v>
          </cell>
        </row>
        <row r="307">
          <cell r="C307">
            <v>1.1262210895781346</v>
          </cell>
          <cell r="D307">
            <v>1.1348904811261626</v>
          </cell>
          <cell r="E307">
            <v>1.0998825269849317</v>
          </cell>
          <cell r="F307">
            <v>1.06315517595103</v>
          </cell>
          <cell r="G307">
            <v>1.1221412921641043</v>
          </cell>
          <cell r="H307">
            <v>1.1089792427381397</v>
          </cell>
          <cell r="I307">
            <v>1.0760307419490802</v>
          </cell>
          <cell r="J307">
            <v>1.0725508717319472</v>
          </cell>
          <cell r="K307">
            <v>1.0592636806510913</v>
          </cell>
          <cell r="L307">
            <v>1.0592636806510913</v>
          </cell>
          <cell r="M307">
            <v>1.0877971954638759</v>
          </cell>
          <cell r="N307">
            <v>1.1017432044680644</v>
          </cell>
          <cell r="O307">
            <v>1.0285442476120346</v>
          </cell>
          <cell r="P307">
            <v>1.0632480274990852</v>
          </cell>
          <cell r="Q307">
            <v>1.0839250377456249</v>
          </cell>
          <cell r="R307">
            <v>1.0227304031968827</v>
          </cell>
          <cell r="S307">
            <v>1.0770959595702572</v>
          </cell>
          <cell r="T307">
            <v>1.0812938423245706</v>
          </cell>
          <cell r="U307">
            <v>1.1435449484894185</v>
          </cell>
          <cell r="V307">
            <v>1.0282093413224855</v>
          </cell>
          <cell r="W307">
            <v>1</v>
          </cell>
          <cell r="X307">
            <v>0.9872236183170251</v>
          </cell>
          <cell r="Y307">
            <v>1.0019637747778094</v>
          </cell>
          <cell r="Z307">
            <v>1.0711679133221095</v>
          </cell>
        </row>
        <row r="308">
          <cell r="C308">
            <v>1.140796339028098</v>
          </cell>
          <cell r="D308">
            <v>1.1495779275022546</v>
          </cell>
          <cell r="E308">
            <v>1.1141169098648214</v>
          </cell>
          <cell r="F308">
            <v>1.0769142433640817</v>
          </cell>
          <cell r="G308">
            <v>1.1366637419767984</v>
          </cell>
          <cell r="H308">
            <v>1.1233313528587152</v>
          </cell>
          <cell r="I308">
            <v>1.0899564414630289</v>
          </cell>
          <cell r="J308">
            <v>1.0864315357045289</v>
          </cell>
          <cell r="K308">
            <v>1.0729723853820241</v>
          </cell>
          <cell r="L308">
            <v>1.0729723853820241</v>
          </cell>
          <cell r="M308">
            <v>1.1018751732442384</v>
          </cell>
          <cell r="N308">
            <v>1.1160016677338687</v>
          </cell>
          <cell r="O308">
            <v>1.0418553897296856</v>
          </cell>
          <cell r="P308">
            <v>1.0770082965718175</v>
          </cell>
          <cell r="Q308">
            <v>1.0979529031056328</v>
          </cell>
          <cell r="R308">
            <v>1.0359663041088785</v>
          </cell>
          <cell r="S308">
            <v>1.0910354448432287</v>
          </cell>
          <cell r="T308">
            <v>1.0952876554634221</v>
          </cell>
          <cell r="U308">
            <v>1.1583443986468669</v>
          </cell>
          <cell r="V308">
            <v>1.0415161491733058</v>
          </cell>
          <cell r="W308">
            <v>1.0129417301672294</v>
          </cell>
          <cell r="X308">
            <v>1</v>
          </cell>
          <cell r="Y308">
            <v>1.0149309195883225</v>
          </cell>
          <cell r="Z308">
            <v>1.0850306794201185</v>
          </cell>
        </row>
        <row r="309">
          <cell r="C309">
            <v>1.1240137796677128</v>
          </cell>
          <cell r="D309">
            <v>1.1326661798504944</v>
          </cell>
          <cell r="E309">
            <v>1.0977268387061561</v>
          </cell>
          <cell r="F309">
            <v>1.0610714705596918</v>
          </cell>
          <cell r="G309">
            <v>1.119941978354402</v>
          </cell>
          <cell r="H309">
            <v>1.1068057255703296</v>
          </cell>
          <cell r="I309">
            <v>1.073921801402147</v>
          </cell>
          <cell r="J309">
            <v>1.0704487514728671</v>
          </cell>
          <cell r="K309">
            <v>1.0571876023022773</v>
          </cell>
          <cell r="L309">
            <v>1.0571876023022773</v>
          </cell>
          <cell r="M309">
            <v>1.0856651935396571</v>
          </cell>
          <cell r="N309">
            <v>1.0995838693992519</v>
          </cell>
          <cell r="O309">
            <v>1.0265283770764262</v>
          </cell>
          <cell r="P309">
            <v>1.0611641401255907</v>
          </cell>
          <cell r="Q309">
            <v>1.0818006249637027</v>
          </cell>
          <cell r="R309">
            <v>1.0207259273656659</v>
          </cell>
          <cell r="S309">
            <v>1.0749849312756927</v>
          </cell>
          <cell r="T309">
            <v>1.0791745864907671</v>
          </cell>
          <cell r="U309">
            <v>1.1413036850988005</v>
          </cell>
          <cell r="V309">
            <v>1.0261941271783963</v>
          </cell>
          <cell r="W309">
            <v>0.99804007407528783</v>
          </cell>
          <cell r="X309">
            <v>0.98528873315399745</v>
          </cell>
          <cell r="Y309">
            <v>1</v>
          </cell>
          <cell r="Z309">
            <v>1.0690685035590697</v>
          </cell>
        </row>
        <row r="310">
          <cell r="C310">
            <v>1.0513954680413118</v>
          </cell>
          <cell r="D310">
            <v>1.0594888691226987</v>
          </cell>
          <cell r="E310">
            <v>1.0268068276744466</v>
          </cell>
          <cell r="F310">
            <v>0.99251962528803839</v>
          </cell>
          <cell r="G310">
            <v>1.0475867305284627</v>
          </cell>
          <cell r="H310">
            <v>1.0352991617334417</v>
          </cell>
          <cell r="I310">
            <v>1.0045397444849606</v>
          </cell>
          <cell r="J310">
            <v>1.0012910752764697</v>
          </cell>
          <cell r="K310">
            <v>0.98888667918169959</v>
          </cell>
          <cell r="L310">
            <v>0.98888667918169959</v>
          </cell>
          <cell r="M310">
            <v>1.0155244401320729</v>
          </cell>
          <cell r="N310">
            <v>1.0285438825843176</v>
          </cell>
          <cell r="O310">
            <v>0.96020823142668421</v>
          </cell>
          <cell r="P310">
            <v>0.99260630782109449</v>
          </cell>
          <cell r="Q310">
            <v>1.0119095468272108</v>
          </cell>
          <cell r="R310">
            <v>0.95478065621383001</v>
          </cell>
          <cell r="S310">
            <v>1.0055341895275434</v>
          </cell>
          <cell r="T310">
            <v>1.0094531668438953</v>
          </cell>
          <cell r="U310">
            <v>1.0675683375754224</v>
          </cell>
          <cell r="V310">
            <v>0.95989557616005072</v>
          </cell>
          <cell r="W310">
            <v>0.93356045075940519</v>
          </cell>
          <cell r="X310">
            <v>0.92163292611637293</v>
          </cell>
          <cell r="Y310">
            <v>0.93539375322616702</v>
          </cell>
          <cell r="Z310">
            <v>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21">
          <cell r="CI121">
            <v>1199.7543236906586</v>
          </cell>
          <cell r="CJ121">
            <v>1191.4317316890103</v>
          </cell>
          <cell r="CK121">
            <v>1182.2822067277068</v>
          </cell>
          <cell r="CL121">
            <v>1172.3121923497815</v>
          </cell>
          <cell r="CM121">
            <v>1161.5272149454943</v>
          </cell>
          <cell r="CN121">
            <v>1149.9370549992736</v>
          </cell>
          <cell r="CO121">
            <v>1137.3457205901232</v>
          </cell>
          <cell r="CP121">
            <v>1120.6225832505331</v>
          </cell>
          <cell r="CQ121">
            <v>1099.25214556526</v>
          </cell>
          <cell r="CR121">
            <v>1072.7851363817817</v>
          </cell>
          <cell r="CS121">
            <v>1041.275360144969</v>
          </cell>
          <cell r="CT121">
            <v>1004.5680149449518</v>
          </cell>
          <cell r="CU121">
            <v>962.58538264741287</v>
          </cell>
          <cell r="CV121">
            <v>915.64115926059048</v>
          </cell>
          <cell r="CW121">
            <v>863.6525549269835</v>
          </cell>
          <cell r="CX121">
            <v>806.65870170252219</v>
          </cell>
          <cell r="CY121">
            <v>744.69918021680769</v>
          </cell>
        </row>
        <row r="122">
          <cell r="CI122">
            <v>523.89563381579148</v>
          </cell>
          <cell r="CJ122">
            <v>498.02966004278494</v>
          </cell>
          <cell r="CK122">
            <v>470.80876729539506</v>
          </cell>
          <cell r="CL122">
            <v>442.55105848463927</v>
          </cell>
          <cell r="CM122">
            <v>413.5738120365624</v>
          </cell>
          <cell r="CN122">
            <v>384.20199303976267</v>
          </cell>
          <cell r="CO122">
            <v>354.26038809150862</v>
          </cell>
          <cell r="CP122">
            <v>317.25322146835742</v>
          </cell>
          <cell r="CQ122">
            <v>274.33042828926426</v>
          </cell>
          <cell r="CR122">
            <v>227.5227748367596</v>
          </cell>
          <cell r="CS122">
            <v>180.20992513851954</v>
          </cell>
          <cell r="CT122">
            <v>135.26996664065339</v>
          </cell>
          <cell r="CU122">
            <v>95.30791020732164</v>
          </cell>
          <cell r="CV122">
            <v>62.471902953696969</v>
          </cell>
          <cell r="CW122">
            <v>37.428380999435639</v>
          </cell>
          <cell r="CX122">
            <v>19.998711339241364</v>
          </cell>
          <cell r="CY122">
            <v>9.164206445952372</v>
          </cell>
        </row>
        <row r="123">
          <cell r="CI123">
            <v>37.620475054826763</v>
          </cell>
          <cell r="CJ123">
            <v>36.421934203006273</v>
          </cell>
          <cell r="CK123">
            <v>35.137373375210984</v>
          </cell>
          <cell r="CL123">
            <v>33.776536059315944</v>
          </cell>
          <cell r="CM123">
            <v>32.3294395251895</v>
          </cell>
          <cell r="CN123">
            <v>30.807111904188588</v>
          </cell>
          <cell r="CO123">
            <v>29.185274929890667</v>
          </cell>
          <cell r="CP123">
            <v>27.095746559865738</v>
          </cell>
          <cell r="CQ123">
            <v>24.553256812234881</v>
          </cell>
          <cell r="CR123">
            <v>21.617708183454472</v>
          </cell>
          <cell r="CS123">
            <v>18.437776275964726</v>
          </cell>
          <cell r="CT123">
            <v>15.155282748380943</v>
          </cell>
          <cell r="CU123">
            <v>11.928950872539534</v>
          </cell>
          <cell r="CV123">
            <v>8.9373795521463695</v>
          </cell>
          <cell r="CW123">
            <v>6.2994456083400969</v>
          </cell>
          <cell r="CX123">
            <v>4.109546380401115</v>
          </cell>
          <cell r="CY123">
            <v>2.417532562778919</v>
          </cell>
        </row>
        <row r="124">
          <cell r="CI124">
            <v>76.914032837743079</v>
          </cell>
          <cell r="CJ124">
            <v>71.853051671076059</v>
          </cell>
          <cell r="CK124">
            <v>66.619006597167754</v>
          </cell>
          <cell r="CL124">
            <v>61.290130282102147</v>
          </cell>
          <cell r="CM124">
            <v>55.941662807390294</v>
          </cell>
          <cell r="CN124">
            <v>50.646756649941807</v>
          </cell>
          <cell r="CO124">
            <v>45.386436393741405</v>
          </cell>
          <cell r="CP124">
            <v>39.067639295761545</v>
          </cell>
          <cell r="CQ124">
            <v>32.023236378296147</v>
          </cell>
          <cell r="CR124">
            <v>24.741194145954637</v>
          </cell>
          <cell r="CS124">
            <v>17.884417982336963</v>
          </cell>
          <cell r="CT124">
            <v>11.940485657483102</v>
          </cell>
          <cell r="CU124">
            <v>7.2392337665049782</v>
          </cell>
          <cell r="CV124">
            <v>3.9152485709122073</v>
          </cell>
          <cell r="CW124">
            <v>1.8234729666718015</v>
          </cell>
          <cell r="CX124">
            <v>0.69176980912311015</v>
          </cell>
          <cell r="CY124">
            <v>0.19229481966596779</v>
          </cell>
        </row>
        <row r="125">
          <cell r="CI125">
            <v>15.086243563814918</v>
          </cell>
          <cell r="CJ125">
            <v>14.809675636991896</v>
          </cell>
          <cell r="CK125">
            <v>14.509116905897983</v>
          </cell>
          <cell r="CL125">
            <v>14.185769017428305</v>
          </cell>
          <cell r="CM125">
            <v>13.840876906823317</v>
          </cell>
          <cell r="CN125">
            <v>13.475889345656997</v>
          </cell>
          <cell r="CO125">
            <v>13.085938789521936</v>
          </cell>
          <cell r="CP125">
            <v>12.578358474090775</v>
          </cell>
          <cell r="CQ125">
            <v>11.946466923839754</v>
          </cell>
          <cell r="CR125">
            <v>11.189600884988486</v>
          </cell>
          <cell r="CS125">
            <v>10.325617337061503</v>
          </cell>
          <cell r="CT125">
            <v>9.3695100409793852</v>
          </cell>
          <cell r="CU125">
            <v>8.3417304910749444</v>
          </cell>
          <cell r="CV125">
            <v>7.274608191070401</v>
          </cell>
          <cell r="CW125">
            <v>6.1917865608950517</v>
          </cell>
          <cell r="CX125">
            <v>5.1211532859991493</v>
          </cell>
          <cell r="CY125">
            <v>4.0909771652026983</v>
          </cell>
        </row>
        <row r="126">
          <cell r="CI126">
            <v>220.57206984001303</v>
          </cell>
          <cell r="CJ126">
            <v>211.94565901991834</v>
          </cell>
          <cell r="CK126">
            <v>202.76936655228502</v>
          </cell>
          <cell r="CL126">
            <v>193.12907179643989</v>
          </cell>
          <cell r="CM126">
            <v>183.11208852965905</v>
          </cell>
          <cell r="CN126">
            <v>172.81082748333006</v>
          </cell>
          <cell r="CO126">
            <v>162.14285279054326</v>
          </cell>
          <cell r="CP126">
            <v>148.72581584159639</v>
          </cell>
          <cell r="CQ126">
            <v>132.78671349109783</v>
          </cell>
          <cell r="CR126">
            <v>114.8396634054439</v>
          </cell>
          <cell r="CS126">
            <v>95.92312325635217</v>
          </cell>
          <cell r="CT126">
            <v>76.974710512980266</v>
          </cell>
          <cell r="CU126">
            <v>58.961543545613445</v>
          </cell>
          <cell r="CV126">
            <v>42.870440917775987</v>
          </cell>
          <cell r="CW126">
            <v>29.25711680252995</v>
          </cell>
          <cell r="CX126">
            <v>18.464787100264722</v>
          </cell>
          <cell r="CY126">
            <v>10.540742208577171</v>
          </cell>
        </row>
        <row r="127">
          <cell r="CI127">
            <v>287.72947245237492</v>
          </cell>
          <cell r="CJ127">
            <v>279.92641060242471</v>
          </cell>
          <cell r="CK127">
            <v>271.52237897885237</v>
          </cell>
          <cell r="CL127">
            <v>262.57090239249084</v>
          </cell>
          <cell r="CM127">
            <v>253.12731566019463</v>
          </cell>
          <cell r="CN127">
            <v>243.25285300025365</v>
          </cell>
          <cell r="CO127">
            <v>232.83999247844</v>
          </cell>
          <cell r="CP127">
            <v>219.47965390469483</v>
          </cell>
          <cell r="CQ127">
            <v>203.16894459837511</v>
          </cell>
          <cell r="CR127">
            <v>184.12763305345896</v>
          </cell>
          <cell r="CS127">
            <v>163.0961524654434</v>
          </cell>
          <cell r="CT127">
            <v>140.75557870516249</v>
          </cell>
          <cell r="CU127">
            <v>117.91491557675357</v>
          </cell>
          <cell r="CV127">
            <v>95.600434779032668</v>
          </cell>
          <cell r="CW127">
            <v>74.549703693282339</v>
          </cell>
          <cell r="CX127">
            <v>55.480582360887752</v>
          </cell>
          <cell r="CY127">
            <v>38.970672000732193</v>
          </cell>
        </row>
        <row r="128">
          <cell r="CI128">
            <v>226.36516405464164</v>
          </cell>
          <cell r="CJ128">
            <v>219.58080276415086</v>
          </cell>
          <cell r="CK128">
            <v>212.29534498326669</v>
          </cell>
          <cell r="CL128">
            <v>204.56056087696803</v>
          </cell>
          <cell r="CM128">
            <v>196.42980433650735</v>
          </cell>
          <cell r="CN128">
            <v>187.96142084052599</v>
          </cell>
          <cell r="CO128">
            <v>179.06941984648506</v>
          </cell>
          <cell r="CP128">
            <v>167.714083861186</v>
          </cell>
          <cell r="CQ128">
            <v>153.93987100527414</v>
          </cell>
          <cell r="CR128">
            <v>137.99542892271643</v>
          </cell>
          <cell r="CS128">
            <v>120.5759863799436</v>
          </cell>
          <cell r="CT128">
            <v>102.32316075340117</v>
          </cell>
          <cell r="CU128">
            <v>83.973175752239754</v>
          </cell>
          <cell r="CV128">
            <v>66.411041423923578</v>
          </cell>
          <cell r="CW128">
            <v>50.250113945559804</v>
          </cell>
          <cell r="CX128">
            <v>36.045138541545924</v>
          </cell>
          <cell r="CY128">
            <v>24.191025126279669</v>
          </cell>
        </row>
        <row r="129">
          <cell r="CI129">
            <v>703.10102778722398</v>
          </cell>
          <cell r="CJ129">
            <v>680.16072192772208</v>
          </cell>
          <cell r="CK129">
            <v>655.59349584559686</v>
          </cell>
          <cell r="CL129">
            <v>629.59043587777421</v>
          </cell>
          <cell r="CM129">
            <v>602.34779095029342</v>
          </cell>
          <cell r="CN129">
            <v>574.07800295591596</v>
          </cell>
          <cell r="CO129">
            <v>544.51260111590227</v>
          </cell>
          <cell r="CP129">
            <v>506.92292415797652</v>
          </cell>
          <cell r="CQ129">
            <v>461.59964917236778</v>
          </cell>
          <cell r="CR129">
            <v>409.55144187563434</v>
          </cell>
          <cell r="CS129">
            <v>353.27066187555948</v>
          </cell>
          <cell r="CT129">
            <v>295.05243823080053</v>
          </cell>
          <cell r="CU129">
            <v>237.44970764988176</v>
          </cell>
          <cell r="CV129">
            <v>183.38791375444197</v>
          </cell>
          <cell r="CW129">
            <v>134.80553256755258</v>
          </cell>
          <cell r="CX129">
            <v>93.320326827479491</v>
          </cell>
          <cell r="CY129">
            <v>59.909999796986597</v>
          </cell>
        </row>
        <row r="130">
          <cell r="CI130">
            <v>123.43712609572799</v>
          </cell>
          <cell r="CJ130">
            <v>119.86970578362198</v>
          </cell>
          <cell r="CK130">
            <v>116.03456756077092</v>
          </cell>
          <cell r="CL130">
            <v>111.9579101421282</v>
          </cell>
          <cell r="CM130">
            <v>107.66676762181835</v>
          </cell>
          <cell r="CN130">
            <v>103.19083116660057</v>
          </cell>
          <cell r="CO130">
            <v>98.483432302546888</v>
          </cell>
          <cell r="CP130">
            <v>92.461292371528728</v>
          </cell>
          <cell r="CQ130">
            <v>85.138675370693647</v>
          </cell>
          <cell r="CR130">
            <v>76.635244170164171</v>
          </cell>
          <cell r="CS130">
            <v>67.306843280220619</v>
          </cell>
          <cell r="CT130">
            <v>57.481729050547514</v>
          </cell>
          <cell r="CU130">
            <v>47.541401526661822</v>
          </cell>
          <cell r="CV130">
            <v>37.953627233585607</v>
          </cell>
          <cell r="CW130">
            <v>29.047510506492671</v>
          </cell>
          <cell r="CX130">
            <v>21.12940185124836</v>
          </cell>
          <cell r="CY130">
            <v>14.428724812473092</v>
          </cell>
        </row>
        <row r="131">
          <cell r="CI131">
            <v>74.483219401367094</v>
          </cell>
          <cell r="CJ131">
            <v>71.759650544794937</v>
          </cell>
          <cell r="CK131">
            <v>68.85480304626563</v>
          </cell>
          <cell r="CL131">
            <v>65.794090738418404</v>
          </cell>
          <cell r="CM131">
            <v>62.603460434723964</v>
          </cell>
          <cell r="CN131">
            <v>59.310609904136108</v>
          </cell>
          <cell r="CO131">
            <v>55.887319693464832</v>
          </cell>
          <cell r="CP131">
            <v>51.563452075947474</v>
          </cell>
          <cell r="CQ131">
            <v>46.396674268869013</v>
          </cell>
          <cell r="CR131">
            <v>40.533597169995716</v>
          </cell>
          <cell r="CS131">
            <v>34.291000967168458</v>
          </cell>
          <cell r="CT131">
            <v>27.957702010559121</v>
          </cell>
          <cell r="CU131">
            <v>21.840627323406242</v>
          </cell>
          <cell r="CV131">
            <v>16.267712954165532</v>
          </cell>
          <cell r="CW131">
            <v>11.437869703857068</v>
          </cell>
          <cell r="CX131">
            <v>7.4930321403339715</v>
          </cell>
          <cell r="CY131">
            <v>4.4865369092434939</v>
          </cell>
        </row>
        <row r="132">
          <cell r="CI132">
            <v>43.008387570524029</v>
          </cell>
          <cell r="CJ132">
            <v>41.305901850236978</v>
          </cell>
          <cell r="CK132">
            <v>39.495789511968262</v>
          </cell>
          <cell r="CL132">
            <v>37.59519501707792</v>
          </cell>
          <cell r="CM132">
            <v>35.62153503277321</v>
          </cell>
          <cell r="CN132">
            <v>33.593213943813872</v>
          </cell>
          <cell r="CO132">
            <v>31.494209868838112</v>
          </cell>
          <cell r="CP132">
            <v>28.856419841497633</v>
          </cell>
          <cell r="CQ132">
            <v>25.726230225486937</v>
          </cell>
          <cell r="CR132">
            <v>22.206857180488925</v>
          </cell>
          <cell r="CS132">
            <v>18.504420891493982</v>
          </cell>
          <cell r="CT132">
            <v>14.804642409300396</v>
          </cell>
          <cell r="CU132">
            <v>11.298006860975702</v>
          </cell>
          <cell r="CV132">
            <v>8.1771813067785413</v>
          </cell>
          <cell r="CW132">
            <v>5.5489682986703546</v>
          </cell>
          <cell r="CX132">
            <v>3.4771740578637269</v>
          </cell>
          <cell r="CY132">
            <v>1.9668165721242894</v>
          </cell>
        </row>
        <row r="133">
          <cell r="CI133">
            <v>393.45610105173319</v>
          </cell>
          <cell r="CJ133">
            <v>375.41093285839679</v>
          </cell>
          <cell r="CK133">
            <v>356.35041617147601</v>
          </cell>
          <cell r="CL133">
            <v>336.48259369885005</v>
          </cell>
          <cell r="CM133">
            <v>316.01640706996841</v>
          </cell>
          <cell r="CN133">
            <v>295.16823226324578</v>
          </cell>
          <cell r="CO133">
            <v>273.80014378220631</v>
          </cell>
          <cell r="CP133">
            <v>247.23100301407629</v>
          </cell>
          <cell r="CQ133">
            <v>216.15927102235582</v>
          </cell>
          <cell r="CR133">
            <v>181.89848268917984</v>
          </cell>
          <cell r="CS133">
            <v>146.76154536197407</v>
          </cell>
          <cell r="CT133">
            <v>112.76405703396557</v>
          </cell>
          <cell r="CU133">
            <v>81.8185405948377</v>
          </cell>
          <cell r="CV133">
            <v>55.633471687948628</v>
          </cell>
          <cell r="CW133">
            <v>34.916444860816483</v>
          </cell>
          <cell r="CX133">
            <v>19.812210035276941</v>
          </cell>
          <cell r="CY133">
            <v>9.8416264617025622</v>
          </cell>
        </row>
        <row r="134">
          <cell r="CI134">
            <v>73.975593318371679</v>
          </cell>
          <cell r="CJ134">
            <v>71.860906963778149</v>
          </cell>
          <cell r="CK134">
            <v>69.586787356204795</v>
          </cell>
          <cell r="CL134">
            <v>67.168584985459191</v>
          </cell>
          <cell r="CM134">
            <v>64.622145371186846</v>
          </cell>
          <cell r="CN134">
            <v>61.964894022250839</v>
          </cell>
          <cell r="CO134">
            <v>59.168910383178137</v>
          </cell>
          <cell r="CP134">
            <v>55.590169414100487</v>
          </cell>
          <cell r="CQ134">
            <v>51.235518113431951</v>
          </cell>
          <cell r="CR134">
            <v>46.173922180021847</v>
          </cell>
          <cell r="CS134">
            <v>40.614566637266364</v>
          </cell>
          <cell r="CT134">
            <v>34.750360388875819</v>
          </cell>
          <cell r="CU134">
            <v>28.806354777322998</v>
          </cell>
          <cell r="CV134">
            <v>23.060122820717233</v>
          </cell>
          <cell r="CW134">
            <v>17.707757625009897</v>
          </cell>
          <cell r="CX134">
            <v>12.933287993098361</v>
          </cell>
          <cell r="CY134">
            <v>8.8764332441615998</v>
          </cell>
        </row>
        <row r="135">
          <cell r="CI135">
            <v>251.03037241002679</v>
          </cell>
          <cell r="CJ135">
            <v>237.87144129967351</v>
          </cell>
          <cell r="CK135">
            <v>224.06760661019635</v>
          </cell>
          <cell r="CL135">
            <v>209.78913349164264</v>
          </cell>
          <cell r="CM135">
            <v>195.20478581781521</v>
          </cell>
          <cell r="CN135">
            <v>180.48577710510466</v>
          </cell>
          <cell r="CO135">
            <v>165.55203196718165</v>
          </cell>
          <cell r="CP135">
            <v>147.19053665430923</v>
          </cell>
          <cell r="CQ135">
            <v>126.04726874703991</v>
          </cell>
          <cell r="CR135">
            <v>103.21302582845109</v>
          </cell>
          <cell r="CS135">
            <v>80.425402591053242</v>
          </cell>
          <cell r="CT135">
            <v>59.131390644149548</v>
          </cell>
          <cell r="CU135">
            <v>40.58434128635141</v>
          </cell>
          <cell r="CV135">
            <v>25.738999992351165</v>
          </cell>
          <cell r="CW135">
            <v>14.783993764801098</v>
          </cell>
          <cell r="CX135">
            <v>7.4744516242443835</v>
          </cell>
          <cell r="CY135">
            <v>3.1751621970743793</v>
          </cell>
        </row>
        <row r="136">
          <cell r="CI136">
            <v>443.17274858668139</v>
          </cell>
          <cell r="CJ136">
            <v>415.41622950307863</v>
          </cell>
          <cell r="CK136">
            <v>386.61317700533624</v>
          </cell>
          <cell r="CL136">
            <v>357.17730160958291</v>
          </cell>
          <cell r="CM136">
            <v>327.50949206129667</v>
          </cell>
          <cell r="CN136">
            <v>298.00354196187487</v>
          </cell>
          <cell r="CO136">
            <v>268.54272483118905</v>
          </cell>
          <cell r="CP136">
            <v>232.95628578248801</v>
          </cell>
          <cell r="CQ136">
            <v>192.97430848745793</v>
          </cell>
          <cell r="CR136">
            <v>151.20567361544585</v>
          </cell>
          <cell r="CS136">
            <v>111.31877968592866</v>
          </cell>
          <cell r="CT136">
            <v>76.103568483389381</v>
          </cell>
          <cell r="CU136">
            <v>47.582921907913637</v>
          </cell>
          <cell r="CV136">
            <v>26.786893458581705</v>
          </cell>
          <cell r="CW136">
            <v>13.164892072642393</v>
          </cell>
          <cell r="CX136">
            <v>5.3878702548733797</v>
          </cell>
          <cell r="CY136">
            <v>1.6850546356381599</v>
          </cell>
        </row>
        <row r="137">
          <cell r="CI137">
            <v>3261.4680708376309</v>
          </cell>
          <cell r="CJ137">
            <v>3108.6553608029667</v>
          </cell>
          <cell r="CK137">
            <v>2947.411931489738</v>
          </cell>
          <cell r="CL137">
            <v>2779.5332561025771</v>
          </cell>
          <cell r="CM137">
            <v>2606.8191147557895</v>
          </cell>
          <cell r="CN137">
            <v>2431.1275131989119</v>
          </cell>
          <cell r="CO137">
            <v>2251.3292495018554</v>
          </cell>
          <cell r="CP137">
            <v>2028.1444832998823</v>
          </cell>
          <cell r="CQ137">
            <v>1767.7432012052616</v>
          </cell>
          <cell r="CR137">
            <v>1481.5071338078376</v>
          </cell>
          <cell r="CS137">
            <v>1189.1455736219887</v>
          </cell>
          <cell r="CT137">
            <v>907.72795931281371</v>
          </cell>
          <cell r="CU137">
            <v>653.2416338156894</v>
          </cell>
          <cell r="CV137">
            <v>439.66312748110317</v>
          </cell>
          <cell r="CW137">
            <v>272.40277508012059</v>
          </cell>
          <cell r="CX137">
            <v>152.02066965031185</v>
          </cell>
          <cell r="CY137">
            <v>73.862929787420825</v>
          </cell>
        </row>
        <row r="138">
          <cell r="CI138">
            <v>111.68528246571482</v>
          </cell>
          <cell r="CJ138">
            <v>101.8212362655229</v>
          </cell>
          <cell r="CK138">
            <v>91.865792599572359</v>
          </cell>
          <cell r="CL138">
            <v>82.002513391614201</v>
          </cell>
          <cell r="CM138">
            <v>72.397543865580801</v>
          </cell>
          <cell r="CN138">
            <v>63.199896774529421</v>
          </cell>
          <cell r="CO138">
            <v>54.389267488105176</v>
          </cell>
          <cell r="CP138">
            <v>44.225574261460395</v>
          </cell>
          <cell r="CQ138">
            <v>33.521958442003161</v>
          </cell>
          <cell r="CR138">
            <v>23.290268558161841</v>
          </cell>
          <cell r="CS138">
            <v>14.626560200465217</v>
          </cell>
          <cell r="CT138">
            <v>8.1016992550253981</v>
          </cell>
          <cell r="CU138">
            <v>3.8201823772097736</v>
          </cell>
          <cell r="CV138">
            <v>1.4657805308527707</v>
          </cell>
          <cell r="CW138">
            <v>0.41465468309310394</v>
          </cell>
          <cell r="CX138">
            <v>6.9232848875680431E-2</v>
          </cell>
          <cell r="CY138">
            <v>2.1371998929066577E-3</v>
          </cell>
        </row>
        <row r="139">
          <cell r="CI139">
            <v>17.848726209560891</v>
          </cell>
          <cell r="CJ139">
            <v>16.597498644568798</v>
          </cell>
          <cell r="CK139">
            <v>15.309442421189656</v>
          </cell>
          <cell r="CL139">
            <v>14.004784067031634</v>
          </cell>
          <cell r="CM139">
            <v>12.70277151960185</v>
          </cell>
          <cell r="CN139">
            <v>11.421853542508575</v>
          </cell>
          <cell r="CO139">
            <v>10.157999064611325</v>
          </cell>
          <cell r="CP139">
            <v>8.6513349938055715</v>
          </cell>
          <cell r="CQ139">
            <v>6.9894151027584766</v>
          </cell>
          <cell r="CR139">
            <v>5.2961352376226518</v>
          </cell>
          <cell r="CS139">
            <v>3.7324176553001349</v>
          </cell>
          <cell r="CT139">
            <v>2.4108505576015191</v>
          </cell>
          <cell r="CU139">
            <v>1.3995930516144948</v>
          </cell>
          <cell r="CV139">
            <v>0.71494370889030534</v>
          </cell>
          <cell r="CW139">
            <v>0.30800636995729724</v>
          </cell>
          <cell r="CX139">
            <v>0.10435242148849849</v>
          </cell>
          <cell r="CY139">
            <v>2.4082172264638671E-2</v>
          </cell>
        </row>
        <row r="140">
          <cell r="CI140">
            <v>251.11416114237164</v>
          </cell>
          <cell r="CJ140">
            <v>228.08422342888863</v>
          </cell>
          <cell r="CK140">
            <v>204.92735076206148</v>
          </cell>
          <cell r="CL140">
            <v>182.08031642327111</v>
          </cell>
          <cell r="CM140">
            <v>159.93437051123612</v>
          </cell>
          <cell r="CN140">
            <v>138.83560126041326</v>
          </cell>
          <cell r="CO140">
            <v>118.7375563294631</v>
          </cell>
          <cell r="CP140">
            <v>95.697217950858715</v>
          </cell>
          <cell r="CQ140">
            <v>71.64701463060355</v>
          </cell>
          <cell r="CR140">
            <v>48.939035202730174</v>
          </cell>
          <cell r="CS140">
            <v>30.035321151804279</v>
          </cell>
          <cell r="CT140">
            <v>16.122226310766731</v>
          </cell>
          <cell r="CU140">
            <v>7.2749627768109963</v>
          </cell>
          <cell r="CV140">
            <v>2.6192125153230403</v>
          </cell>
          <cell r="CW140">
            <v>0.66883396509696968</v>
          </cell>
          <cell r="CX140">
            <v>9.0279914092184499E-2</v>
          </cell>
          <cell r="CY140">
            <v>-5.7233860699673622E-4</v>
          </cell>
        </row>
        <row r="141">
          <cell r="CI141">
            <v>588.75791242036053</v>
          </cell>
          <cell r="CJ141">
            <v>562.02985871334931</v>
          </cell>
          <cell r="CK141">
            <v>533.7841113726322</v>
          </cell>
          <cell r="CL141">
            <v>504.32602229722187</v>
          </cell>
          <cell r="CM141">
            <v>473.96253616716376</v>
          </cell>
          <cell r="CN141">
            <v>443.01198754031566</v>
          </cell>
          <cell r="CO141">
            <v>411.26683156502099</v>
          </cell>
          <cell r="CP141">
            <v>371.76352478586716</v>
          </cell>
          <cell r="CQ141">
            <v>325.51528193849418</v>
          </cell>
          <cell r="CR141">
            <v>274.44587727979882</v>
          </cell>
          <cell r="CS141">
            <v>221.97027074542405</v>
          </cell>
          <cell r="CT141">
            <v>171.07290596801809</v>
          </cell>
          <cell r="CU141">
            <v>124.60274217554897</v>
          </cell>
          <cell r="CV141">
            <v>85.130161526620867</v>
          </cell>
          <cell r="CW141">
            <v>53.751049325394675</v>
          </cell>
          <cell r="CX141">
            <v>30.735487219495138</v>
          </cell>
          <cell r="CY141">
            <v>15.424835238486585</v>
          </cell>
        </row>
        <row r="142">
          <cell r="CI142">
            <v>137.31816217187631</v>
          </cell>
          <cell r="CJ142">
            <v>128.44241408002983</v>
          </cell>
          <cell r="CK142">
            <v>119.25171498030036</v>
          </cell>
          <cell r="CL142">
            <v>109.88149106909248</v>
          </cell>
          <cell r="CM142">
            <v>100.46235206162318</v>
          </cell>
          <cell r="CN142">
            <v>91.12176687340758</v>
          </cell>
          <cell r="CO142">
            <v>81.825030276521744</v>
          </cell>
          <cell r="CP142">
            <v>70.634714351583028</v>
          </cell>
          <cell r="CQ142">
            <v>58.123684516262365</v>
          </cell>
          <cell r="CR142">
            <v>45.14026898993653</v>
          </cell>
          <cell r="CS142">
            <v>32.851417229073789</v>
          </cell>
          <cell r="CT142">
            <v>22.126325819584558</v>
          </cell>
          <cell r="CU142">
            <v>13.568790885910911</v>
          </cell>
          <cell r="CV142">
            <v>7.4487337460310883</v>
          </cell>
          <cell r="CW142">
            <v>3.539550288703178</v>
          </cell>
          <cell r="CX142">
            <v>1.3816611305063846</v>
          </cell>
          <cell r="CY142">
            <v>0.40171651759542726</v>
          </cell>
        </row>
        <row r="143">
          <cell r="CI143">
            <v>131.12780336758556</v>
          </cell>
          <cell r="CJ143">
            <v>123.31301762681733</v>
          </cell>
          <cell r="CK143">
            <v>115.17732901897688</v>
          </cell>
          <cell r="CL143">
            <v>106.83288044712793</v>
          </cell>
          <cell r="CM143">
            <v>98.389100548192872</v>
          </cell>
          <cell r="CN143">
            <v>89.954528775573834</v>
          </cell>
          <cell r="CO143">
            <v>81.492456490036844</v>
          </cell>
          <cell r="CP143">
            <v>71.216579750094226</v>
          </cell>
          <cell r="CQ143">
            <v>59.586002160803019</v>
          </cell>
          <cell r="CR143">
            <v>47.313718873689538</v>
          </cell>
          <cell r="CS143">
            <v>35.437462840919864</v>
          </cell>
          <cell r="CT143">
            <v>24.770155274976659</v>
          </cell>
          <cell r="CU143">
            <v>15.937049921017898</v>
          </cell>
          <cell r="CV143">
            <v>9.3092778523950717</v>
          </cell>
          <cell r="CW143">
            <v>4.8045879682697121</v>
          </cell>
          <cell r="CX143">
            <v>2.1038496933066364</v>
          </cell>
          <cell r="CY143">
            <v>0.72803481169762829</v>
          </cell>
        </row>
        <row r="202">
          <cell r="Y202">
            <v>581.24862850519014</v>
          </cell>
          <cell r="Z202">
            <v>574.47647604175859</v>
          </cell>
          <cell r="AA202">
            <v>570.49138240197692</v>
          </cell>
          <cell r="AB202">
            <v>566.11032975358398</v>
          </cell>
          <cell r="AC202">
            <v>561.3364034481574</v>
          </cell>
          <cell r="AD202">
            <v>556.17224967845414</v>
          </cell>
          <cell r="AE202">
            <v>550.62255161845201</v>
          </cell>
          <cell r="AF202">
            <v>544.59346276484337</v>
          </cell>
          <cell r="AG202">
            <v>536.58594921185443</v>
          </cell>
          <cell r="AH202">
            <v>526.35317614283144</v>
          </cell>
          <cell r="AI202">
            <v>513.68001975835</v>
          </cell>
          <cell r="AJ202">
            <v>498.59224315613307</v>
          </cell>
          <cell r="AK202">
            <v>481.01572278112383</v>
          </cell>
          <cell r="AL202">
            <v>460.91324498128921</v>
          </cell>
          <cell r="AM202">
            <v>438.43501632292578</v>
          </cell>
          <cell r="AN202">
            <v>413.5413946687641</v>
          </cell>
          <cell r="AO202">
            <v>386.25111755960506</v>
          </cell>
          <cell r="AP202">
            <v>356.58313732607485</v>
          </cell>
          <cell r="AS202">
            <v>0.47882842736883524</v>
          </cell>
          <cell r="AT202">
            <v>0.47882842736883524</v>
          </cell>
          <cell r="AU202">
            <v>0.47882842736883524</v>
          </cell>
          <cell r="AV202">
            <v>0.47882842736883524</v>
          </cell>
          <cell r="AW202">
            <v>0.47882842736883524</v>
          </cell>
          <cell r="AX202">
            <v>0.47882842736883524</v>
          </cell>
          <cell r="AY202">
            <v>0.47882842736883524</v>
          </cell>
          <cell r="AZ202">
            <v>0.47882842736883524</v>
          </cell>
          <cell r="BA202">
            <v>0.47882842736883524</v>
          </cell>
          <cell r="BB202">
            <v>0.47882842736883524</v>
          </cell>
          <cell r="BC202">
            <v>0.47882842736883524</v>
          </cell>
          <cell r="BD202">
            <v>0.47882842736883524</v>
          </cell>
          <cell r="BE202">
            <v>0.47882842736883524</v>
          </cell>
          <cell r="BF202">
            <v>0.47882842736883524</v>
          </cell>
          <cell r="BG202">
            <v>0.47882842736883524</v>
          </cell>
          <cell r="BH202">
            <v>0.47882842736883524</v>
          </cell>
          <cell r="BI202">
            <v>0.47882842736883524</v>
          </cell>
        </row>
        <row r="203">
          <cell r="Y203">
            <v>1323.5183470204013</v>
          </cell>
          <cell r="Z203">
            <v>1154.9395275177706</v>
          </cell>
          <cell r="AA203">
            <v>1075.9590671692022</v>
          </cell>
          <cell r="AB203">
            <v>996.80718371291835</v>
          </cell>
          <cell r="AC203">
            <v>918.23972449700773</v>
          </cell>
          <cell r="AD203">
            <v>840.09503113376581</v>
          </cell>
          <cell r="AE203">
            <v>763.26237310159013</v>
          </cell>
          <cell r="AF203">
            <v>687.59292229785626</v>
          </cell>
          <cell r="AG203">
            <v>600.98642451397461</v>
          </cell>
          <cell r="AH203">
            <v>506.68403273616946</v>
          </cell>
          <cell r="AI203">
            <v>409.30501843849987</v>
          </cell>
          <cell r="AJ203">
            <v>315.43780380386448</v>
          </cell>
          <cell r="AK203">
            <v>230.14560298126236</v>
          </cell>
          <cell r="AL203">
            <v>157.45246927342833</v>
          </cell>
          <cell r="AM203">
            <v>100.10989327230588</v>
          </cell>
          <cell r="AN203">
            <v>58.118859319145642</v>
          </cell>
          <cell r="AO203">
            <v>30.060306845708077</v>
          </cell>
          <cell r="AP203">
            <v>13.320261037713383</v>
          </cell>
          <cell r="AS203">
            <v>2.204522147103563</v>
          </cell>
          <cell r="AT203">
            <v>2.1604317041614918</v>
          </cell>
          <cell r="AU203">
            <v>2.1172230700782619</v>
          </cell>
          <cell r="AV203">
            <v>2.0748786086766966</v>
          </cell>
          <cell r="AW203">
            <v>2.0313061578944858</v>
          </cell>
          <cell r="AX203">
            <v>1.9866174224208071</v>
          </cell>
          <cell r="AY203">
            <v>1.9409252217051285</v>
          </cell>
          <cell r="AZ203">
            <v>1.8943430163842054</v>
          </cell>
          <cell r="BA203">
            <v>1.8469844409746003</v>
          </cell>
          <cell r="BB203">
            <v>1.7989628455092608</v>
          </cell>
          <cell r="BC203">
            <v>1.7503908486805106</v>
          </cell>
          <cell r="BD203">
            <v>1.7013799049174563</v>
          </cell>
          <cell r="BE203">
            <v>1.6520398876748501</v>
          </cell>
          <cell r="BF203">
            <v>1.6024786910446045</v>
          </cell>
          <cell r="BG203">
            <v>1.5528018516222217</v>
          </cell>
          <cell r="BH203">
            <v>1.5031121923703106</v>
          </cell>
          <cell r="BI203">
            <v>1.4535094900220902</v>
          </cell>
        </row>
        <row r="204">
          <cell r="Y204">
            <v>496.83233250215335</v>
          </cell>
          <cell r="Z204">
            <v>446.99976579956257</v>
          </cell>
          <cell r="AA204">
            <v>398.13820405471711</v>
          </cell>
          <cell r="AB204">
            <v>345.6866839511959</v>
          </cell>
          <cell r="AC204">
            <v>299.068708378363</v>
          </cell>
          <cell r="AD204">
            <v>257.34381436478134</v>
          </cell>
          <cell r="AE204">
            <v>220.21296327660954</v>
          </cell>
          <cell r="AF204">
            <v>187.13202909181206</v>
          </cell>
          <cell r="AG204">
            <v>155.66589360334132</v>
          </cell>
          <cell r="AH204">
            <v>126.24799488079466</v>
          </cell>
          <cell r="AI204">
            <v>99.371661594932263</v>
          </cell>
          <cell r="AJ204">
            <v>75.685537849570153</v>
          </cell>
          <cell r="AK204">
            <v>55.492368078647161</v>
          </cell>
          <cell r="AL204">
            <v>38.917879497792107</v>
          </cell>
          <cell r="AM204">
            <v>25.950583508652699</v>
          </cell>
          <cell r="AN204">
            <v>16.260766632464115</v>
          </cell>
          <cell r="AO204">
            <v>9.4198836508477033</v>
          </cell>
          <cell r="AP204">
            <v>4.9152725547690554</v>
          </cell>
          <cell r="AS204">
            <v>11.881821405713797</v>
          </cell>
          <cell r="AT204">
            <v>10.931275693256694</v>
          </cell>
          <cell r="AU204">
            <v>9.8381481239310258</v>
          </cell>
          <cell r="AV204">
            <v>8.854333311537923</v>
          </cell>
          <cell r="AW204">
            <v>7.9600456470725929</v>
          </cell>
          <cell r="AX204">
            <v>7.1481209910711883</v>
          </cell>
          <cell r="AY204">
            <v>6.411864528990856</v>
          </cell>
          <cell r="AZ204">
            <v>5.7450306179758073</v>
          </cell>
          <cell r="BA204">
            <v>5.1418024030883478</v>
          </cell>
          <cell r="BB204">
            <v>4.5967713483609831</v>
          </cell>
          <cell r="BC204">
            <v>4.1049168140863577</v>
          </cell>
          <cell r="BD204">
            <v>3.661585798165031</v>
          </cell>
          <cell r="BE204">
            <v>3.2624729461650426</v>
          </cell>
          <cell r="BF204">
            <v>2.9036009220868881</v>
          </cell>
          <cell r="BG204">
            <v>2.5813012197352436</v>
          </cell>
          <cell r="BH204">
            <v>2.2921954831248965</v>
          </cell>
          <cell r="BI204">
            <v>2.0331773935317834</v>
          </cell>
        </row>
        <row r="205">
          <cell r="Y205">
            <v>169.85144597855836</v>
          </cell>
          <cell r="Z205">
            <v>151.56117946760236</v>
          </cell>
          <cell r="AA205">
            <v>141.6035694616173</v>
          </cell>
          <cell r="AB205">
            <v>131.30272085468627</v>
          </cell>
          <cell r="AC205">
            <v>120.79977289724921</v>
          </cell>
          <cell r="AD205">
            <v>110.25821174670639</v>
          </cell>
          <cell r="AE205">
            <v>99.822217266224669</v>
          </cell>
          <cell r="AF205">
            <v>89.275481082788431</v>
          </cell>
          <cell r="AG205">
            <v>76.538971546252455</v>
          </cell>
          <cell r="AH205">
            <v>62.361572606558234</v>
          </cell>
          <cell r="AI205">
            <v>47.795187182966806</v>
          </cell>
          <cell r="AJ205">
            <v>33.927339815536968</v>
          </cell>
          <cell r="AK205">
            <v>21.790744104685665</v>
          </cell>
          <cell r="AL205">
            <v>12.31284982721097</v>
          </cell>
          <cell r="AM205">
            <v>5.9400510283703385</v>
          </cell>
          <cell r="AN205">
            <v>2.3293902686642785</v>
          </cell>
          <cell r="AO205">
            <v>0.6910528857546856</v>
          </cell>
          <cell r="AP205">
            <v>0.13677201934061681</v>
          </cell>
          <cell r="AS205">
            <v>1.9705270140669129</v>
          </cell>
          <cell r="AT205">
            <v>1.9707384191535851</v>
          </cell>
          <cell r="AU205">
            <v>1.9709498469205404</v>
          </cell>
          <cell r="AV205">
            <v>1.9709498469205404</v>
          </cell>
          <cell r="AW205">
            <v>1.9709498469205404</v>
          </cell>
          <cell r="AX205">
            <v>1.9709498469205404</v>
          </cell>
          <cell r="AY205">
            <v>1.9670079472266992</v>
          </cell>
          <cell r="AZ205">
            <v>1.9591399154377924</v>
          </cell>
          <cell r="BA205">
            <v>1.9473850759451656</v>
          </cell>
          <cell r="BB205">
            <v>1.9318059953376043</v>
          </cell>
          <cell r="BC205">
            <v>1.8970334874215273</v>
          </cell>
          <cell r="BD205">
            <v>1.8249462148995093</v>
          </cell>
          <cell r="BE205">
            <v>1.7008498722863425</v>
          </cell>
          <cell r="BF205">
            <v>1.5171580860794174</v>
          </cell>
          <cell r="BG205">
            <v>1.2774471084788692</v>
          </cell>
          <cell r="BH205">
            <v>0.99896363883047545</v>
          </cell>
          <cell r="BI205">
            <v>0.71126211084729829</v>
          </cell>
        </row>
        <row r="206">
          <cell r="Y206">
            <v>4.2</v>
          </cell>
          <cell r="Z206">
            <v>4.0848253329883075</v>
          </cell>
          <cell r="AA206">
            <v>4.023262737300362</v>
          </cell>
          <cell r="AB206">
            <v>3.954706891005177</v>
          </cell>
          <cell r="AC206">
            <v>3.8665729176547248</v>
          </cell>
          <cell r="AD206">
            <v>3.7725666996809473</v>
          </cell>
          <cell r="AE206">
            <v>3.673083124447718</v>
          </cell>
          <cell r="AF206">
            <v>3.559661868916856</v>
          </cell>
          <cell r="AG206">
            <v>3.4079025539505965</v>
          </cell>
          <cell r="AH206">
            <v>3.2172815596688915</v>
          </cell>
          <cell r="AI206">
            <v>2.9893437149492561</v>
          </cell>
          <cell r="AJ206">
            <v>2.7088737886057124</v>
          </cell>
          <cell r="AK206">
            <v>2.3646381808369692</v>
          </cell>
          <cell r="AL206">
            <v>1.9620943328869778</v>
          </cell>
          <cell r="AM206">
            <v>1.5262939780519231</v>
          </cell>
          <cell r="AN206">
            <v>1.0938471816974009</v>
          </cell>
          <cell r="AO206">
            <v>0.70748168795250899</v>
          </cell>
          <cell r="AP206">
            <v>0.40239676167190547</v>
          </cell>
          <cell r="AS206">
            <v>0.27076490683114501</v>
          </cell>
          <cell r="AT206">
            <v>0.27166447368036734</v>
          </cell>
          <cell r="AU206">
            <v>0.27256702917581299</v>
          </cell>
          <cell r="AV206">
            <v>0.27256702917581299</v>
          </cell>
          <cell r="AW206">
            <v>0.27256702917581299</v>
          </cell>
          <cell r="AX206">
            <v>0.27256702917581299</v>
          </cell>
          <cell r="AY206">
            <v>0.27202189511746139</v>
          </cell>
          <cell r="AZ206">
            <v>0.27093380753699153</v>
          </cell>
          <cell r="BA206">
            <v>0.26930820469176958</v>
          </cell>
          <cell r="BB206">
            <v>0.26715373905423545</v>
          </cell>
          <cell r="BC206">
            <v>0.2623449717512592</v>
          </cell>
          <cell r="BD206">
            <v>0.25237586282471136</v>
          </cell>
          <cell r="BE206">
            <v>0.23521430415263098</v>
          </cell>
          <cell r="BF206">
            <v>0.20981115930414682</v>
          </cell>
          <cell r="BG206">
            <v>0.17666099613409159</v>
          </cell>
          <cell r="BH206">
            <v>0.13814889897685959</v>
          </cell>
          <cell r="BI206">
            <v>9.8362016071523992E-2</v>
          </cell>
        </row>
        <row r="207">
          <cell r="Y207">
            <v>558.16999553323978</v>
          </cell>
          <cell r="Z207">
            <v>531.91991178857518</v>
          </cell>
          <cell r="AA207">
            <v>521.14137940985222</v>
          </cell>
          <cell r="AB207">
            <v>508.35684951647465</v>
          </cell>
          <cell r="AC207">
            <v>493.3875339890829</v>
          </cell>
          <cell r="AD207">
            <v>468.01774192061538</v>
          </cell>
          <cell r="AE207">
            <v>441.68866134188124</v>
          </cell>
          <cell r="AF207">
            <v>413.59344965183345</v>
          </cell>
          <cell r="AG207">
            <v>377.85183915844829</v>
          </cell>
          <cell r="AH207">
            <v>335.33291717212495</v>
          </cell>
          <cell r="AI207">
            <v>287.69025287066086</v>
          </cell>
          <cell r="AJ207">
            <v>235.9761089994204</v>
          </cell>
          <cell r="AK207">
            <v>182.16622606979948</v>
          </cell>
          <cell r="AL207">
            <v>130.048262306119</v>
          </cell>
          <cell r="AM207">
            <v>84.344839047099029</v>
          </cell>
          <cell r="AN207">
            <v>48.466781483806777</v>
          </cell>
          <cell r="AO207">
            <v>23.920139756857886</v>
          </cell>
          <cell r="AP207">
            <v>9.7223352798794043</v>
          </cell>
          <cell r="AS207">
            <v>2.4115469931183546</v>
          </cell>
          <cell r="AT207">
            <v>2.458844318018687</v>
          </cell>
          <cell r="AU207">
            <v>2.5070692785608348</v>
          </cell>
          <cell r="AV207">
            <v>2.5547035948534909</v>
          </cell>
          <cell r="AW207">
            <v>2.5559084912343706</v>
          </cell>
          <cell r="AX207">
            <v>2.5559084912343706</v>
          </cell>
          <cell r="AY207">
            <v>2.5507966742519019</v>
          </cell>
          <cell r="AZ207">
            <v>2.5405934875548941</v>
          </cell>
          <cell r="BA207">
            <v>2.5253499266295649</v>
          </cell>
          <cell r="BB207">
            <v>2.5051471272165284</v>
          </cell>
          <cell r="BC207">
            <v>2.4600544789266308</v>
          </cell>
          <cell r="BD207">
            <v>2.3665724087274187</v>
          </cell>
          <cell r="BE207">
            <v>2.205645484933954</v>
          </cell>
          <cell r="BF207">
            <v>1.9674357725610867</v>
          </cell>
          <cell r="BG207">
            <v>1.6565809204964348</v>
          </cell>
          <cell r="BH207">
            <v>1.2954462798282116</v>
          </cell>
          <cell r="BI207">
            <v>0.92235775123768637</v>
          </cell>
        </row>
        <row r="208">
          <cell r="Y208">
            <v>820.30555400377796</v>
          </cell>
          <cell r="Z208">
            <v>801.12414100856518</v>
          </cell>
          <cell r="AA208">
            <v>797.1754900663052</v>
          </cell>
          <cell r="AB208">
            <v>790.25379110155723</v>
          </cell>
          <cell r="AC208">
            <v>775.66393093055365</v>
          </cell>
          <cell r="AD208">
            <v>768.30694314892287</v>
          </cell>
          <cell r="AE208">
            <v>738.33539226469543</v>
          </cell>
          <cell r="AF208">
            <v>705.31620513793462</v>
          </cell>
          <cell r="AG208">
            <v>662.18584157073087</v>
          </cell>
          <cell r="AH208">
            <v>609.29741135195127</v>
          </cell>
          <cell r="AI208">
            <v>547.77555928349261</v>
          </cell>
          <cell r="AJ208">
            <v>476.47364563614872</v>
          </cell>
          <cell r="AK208">
            <v>395.58139448588247</v>
          </cell>
          <cell r="AL208">
            <v>308.8551853966004</v>
          </cell>
          <cell r="AM208">
            <v>223.36281511138495</v>
          </cell>
          <cell r="AN208">
            <v>146.65910159508314</v>
          </cell>
          <cell r="AO208">
            <v>85.351441980564914</v>
          </cell>
          <cell r="AP208">
            <v>42.686224098145125</v>
          </cell>
          <cell r="AS208">
            <v>2.7842964232354319</v>
          </cell>
          <cell r="AT208">
            <v>2.8478037793958699</v>
          </cell>
          <cell r="AU208">
            <v>2.9104554625425791</v>
          </cell>
          <cell r="AV208">
            <v>2.9541122944807174</v>
          </cell>
          <cell r="AW208">
            <v>3.0352589215630927</v>
          </cell>
          <cell r="AX208">
            <v>3.0352589215630927</v>
          </cell>
          <cell r="AY208">
            <v>3.0291884037199663</v>
          </cell>
          <cell r="AZ208">
            <v>3.0170716501050863</v>
          </cell>
          <cell r="BA208">
            <v>2.9989692202044558</v>
          </cell>
          <cell r="BB208">
            <v>2.9749774664428199</v>
          </cell>
          <cell r="BC208">
            <v>2.921427872046849</v>
          </cell>
          <cell r="BD208">
            <v>2.8104136129090684</v>
          </cell>
          <cell r="BE208">
            <v>2.6193054872312516</v>
          </cell>
          <cell r="BF208">
            <v>2.3364204946102762</v>
          </cell>
          <cell r="BG208">
            <v>1.9672660564618523</v>
          </cell>
          <cell r="BH208">
            <v>1.5384020561531682</v>
          </cell>
          <cell r="BI208">
            <v>1.0953422639810553</v>
          </cell>
        </row>
        <row r="209">
          <cell r="Y209">
            <v>653.6588003529464</v>
          </cell>
          <cell r="Z209">
            <v>635.23979687084932</v>
          </cell>
          <cell r="AA209">
            <v>628.52512854489532</v>
          </cell>
          <cell r="AB209">
            <v>618.00174509682574</v>
          </cell>
          <cell r="AC209">
            <v>601.44027861758013</v>
          </cell>
          <cell r="AD209">
            <v>582.05584163829019</v>
          </cell>
          <cell r="AE209">
            <v>556.96254126201347</v>
          </cell>
          <cell r="AF209">
            <v>529.55276022403882</v>
          </cell>
          <cell r="AG209">
            <v>493.98832189674272</v>
          </cell>
          <cell r="AH209">
            <v>450.69698274209389</v>
          </cell>
          <cell r="AI209">
            <v>400.78356605855691</v>
          </cell>
          <cell r="AJ209">
            <v>343.88839140835478</v>
          </cell>
          <cell r="AK209">
            <v>280.74091516646024</v>
          </cell>
          <cell r="AL209">
            <v>214.72779013132137</v>
          </cell>
          <cell r="AM209">
            <v>151.47913682530182</v>
          </cell>
          <cell r="AN209">
            <v>96.507635092948732</v>
          </cell>
          <cell r="AO209">
            <v>54.134991720627632</v>
          </cell>
          <cell r="AP209">
            <v>25.868166152604182</v>
          </cell>
          <cell r="AS209">
            <v>2.8062612881437472</v>
          </cell>
          <cell r="AT209">
            <v>2.862386513906622</v>
          </cell>
          <cell r="AU209">
            <v>2.9110470846430343</v>
          </cell>
          <cell r="AV209">
            <v>2.9401575554894648</v>
          </cell>
          <cell r="AW209">
            <v>2.9631747768844696</v>
          </cell>
          <cell r="AX209">
            <v>2.9631747768844696</v>
          </cell>
          <cell r="AY209">
            <v>2.9572484273307005</v>
          </cell>
          <cell r="AZ209">
            <v>2.9454194336213777</v>
          </cell>
          <cell r="BA209">
            <v>2.9277469170196495</v>
          </cell>
          <cell r="BB209">
            <v>2.9043249416834924</v>
          </cell>
          <cell r="BC209">
            <v>2.8520470927331893</v>
          </cell>
          <cell r="BD209">
            <v>2.743669303209328</v>
          </cell>
          <cell r="BE209">
            <v>2.5570997905910935</v>
          </cell>
          <cell r="BF209">
            <v>2.2809330132072549</v>
          </cell>
          <cell r="BG209">
            <v>1.9205455971205083</v>
          </cell>
          <cell r="BH209">
            <v>1.5018666569482371</v>
          </cell>
          <cell r="BI209">
            <v>1.0693290597471443</v>
          </cell>
        </row>
        <row r="210">
          <cell r="Y210">
            <v>1806.7514390135939</v>
          </cell>
          <cell r="Z210">
            <v>1879.6929356788958</v>
          </cell>
          <cell r="AA210">
            <v>1931.6114769447422</v>
          </cell>
          <cell r="AB210">
            <v>1960.5198147990429</v>
          </cell>
          <cell r="AC210">
            <v>1901.5865439388328</v>
          </cell>
          <cell r="AD210">
            <v>1837.2469668705055</v>
          </cell>
          <cell r="AE210">
            <v>1751.0200676819131</v>
          </cell>
          <cell r="AF210">
            <v>1657.5196781218121</v>
          </cell>
          <cell r="AG210">
            <v>1536.9227112090884</v>
          </cell>
          <cell r="AH210">
            <v>1391.11153350327</v>
          </cell>
          <cell r="AI210">
            <v>1224.3810875822319</v>
          </cell>
          <cell r="AJ210">
            <v>1037.1157106498683</v>
          </cell>
          <cell r="AK210">
            <v>833.2856848739068</v>
          </cell>
          <cell r="AL210">
            <v>625.00323432021264</v>
          </cell>
          <cell r="AM210">
            <v>430.57240207464622</v>
          </cell>
          <cell r="AN210">
            <v>266.49881848078064</v>
          </cell>
          <cell r="AO210">
            <v>144.26818750149909</v>
          </cell>
          <cell r="AP210">
            <v>65.943749373405737</v>
          </cell>
          <cell r="AS210">
            <v>2.6734322115764821</v>
          </cell>
          <cell r="AT210">
            <v>2.8399338783782442</v>
          </cell>
          <cell r="AU210">
            <v>2.990450373932291</v>
          </cell>
          <cell r="AV210">
            <v>3.0203548776716138</v>
          </cell>
          <cell r="AW210">
            <v>3.0501431141168038</v>
          </cell>
          <cell r="AX210">
            <v>3.0501431141168038</v>
          </cell>
          <cell r="AY210">
            <v>3.0440428278885703</v>
          </cell>
          <cell r="AZ210">
            <v>3.0318666565770158</v>
          </cell>
          <cell r="BA210">
            <v>3.0136754566375537</v>
          </cell>
          <cell r="BB210">
            <v>2.9895660529844532</v>
          </cell>
          <cell r="BC210">
            <v>2.9357538640307328</v>
          </cell>
          <cell r="BD210">
            <v>2.8241952171975648</v>
          </cell>
          <cell r="BE210">
            <v>2.6321499424281303</v>
          </cell>
          <cell r="BF210">
            <v>2.3478777486458919</v>
          </cell>
          <cell r="BG210">
            <v>1.9769130643598407</v>
          </cell>
          <cell r="BH210">
            <v>1.545946016329395</v>
          </cell>
          <cell r="BI210">
            <v>1.1007135636265288</v>
          </cell>
        </row>
        <row r="211">
          <cell r="Y211">
            <v>396.91979598081855</v>
          </cell>
          <cell r="Z211">
            <v>382.36500213281187</v>
          </cell>
          <cell r="AA211">
            <v>375.7701555311146</v>
          </cell>
          <cell r="AB211">
            <v>368.11265315808453</v>
          </cell>
          <cell r="AC211">
            <v>355.17970386599347</v>
          </cell>
          <cell r="AD211">
            <v>341.56631355104764</v>
          </cell>
          <cell r="AE211">
            <v>327.36667564543575</v>
          </cell>
          <cell r="AF211">
            <v>311.80787176151006</v>
          </cell>
          <cell r="AG211">
            <v>291.57024169601141</v>
          </cell>
          <cell r="AH211">
            <v>266.86800603466804</v>
          </cell>
          <cell r="AI211">
            <v>238.29220688375582</v>
          </cell>
          <cell r="AJ211">
            <v>205.51901233100634</v>
          </cell>
          <cell r="AK211">
            <v>168.84868279044625</v>
          </cell>
          <cell r="AL211">
            <v>130.15346865185637</v>
          </cell>
          <cell r="AM211">
            <v>92.683389588411274</v>
          </cell>
          <cell r="AN211">
            <v>59.726852590547217</v>
          </cell>
          <cell r="AO211">
            <v>33.974624692248369</v>
          </cell>
          <cell r="AP211">
            <v>16.518682629292236</v>
          </cell>
          <cell r="AS211">
            <v>3.0976499066924164</v>
          </cell>
          <cell r="AT211">
            <v>3.1348217055727252</v>
          </cell>
          <cell r="AU211">
            <v>3.1724395660395981</v>
          </cell>
          <cell r="AV211">
            <v>3.1724395660395981</v>
          </cell>
          <cell r="AW211">
            <v>3.1724395660395981</v>
          </cell>
          <cell r="AX211">
            <v>3.1724395660395981</v>
          </cell>
          <cell r="AY211">
            <v>3.1660946869075191</v>
          </cell>
          <cell r="AZ211">
            <v>3.1534303081598889</v>
          </cell>
          <cell r="BA211">
            <v>3.1345097263109296</v>
          </cell>
          <cell r="BB211">
            <v>3.1094336485004423</v>
          </cell>
          <cell r="BC211">
            <v>3.0534638428274343</v>
          </cell>
          <cell r="BD211">
            <v>2.9374322167999916</v>
          </cell>
          <cell r="BE211">
            <v>2.7376868260575922</v>
          </cell>
          <cell r="BF211">
            <v>2.4420166488433721</v>
          </cell>
          <cell r="BG211">
            <v>2.0561780183261189</v>
          </cell>
          <cell r="BH211">
            <v>1.6079312103310246</v>
          </cell>
          <cell r="BI211">
            <v>1.1448470217556892</v>
          </cell>
        </row>
        <row r="212">
          <cell r="Y212">
            <v>324.28402483758845</v>
          </cell>
          <cell r="Z212">
            <v>308.62477895591331</v>
          </cell>
          <cell r="AA212">
            <v>301.25235234114274</v>
          </cell>
          <cell r="AB212">
            <v>292.86141191078588</v>
          </cell>
          <cell r="AC212">
            <v>282.64165971186316</v>
          </cell>
          <cell r="AD212">
            <v>268.83277245951899</v>
          </cell>
          <cell r="AE212">
            <v>254.69256149856503</v>
          </cell>
          <cell r="AF212">
            <v>239.51222996631284</v>
          </cell>
          <cell r="AG212">
            <v>220.09781734699604</v>
          </cell>
          <cell r="AH212">
            <v>196.85524319346422</v>
          </cell>
          <cell r="AI212">
            <v>170.6031142126327</v>
          </cell>
          <cell r="AJ212">
            <v>141.73054521643715</v>
          </cell>
          <cell r="AK212">
            <v>111.16289254269877</v>
          </cell>
          <cell r="AL212">
            <v>80.935562243405357</v>
          </cell>
          <cell r="AM212">
            <v>53.773169404810943</v>
          </cell>
          <cell r="AN212">
            <v>31.834378123753364</v>
          </cell>
          <cell r="AO212">
            <v>16.308558434100778</v>
          </cell>
          <cell r="AP212">
            <v>6.9526315865628945</v>
          </cell>
          <cell r="AS212">
            <v>4.1435477874933087</v>
          </cell>
          <cell r="AT212">
            <v>4.1980744060771347</v>
          </cell>
          <cell r="AU212">
            <v>4.2533185624538552</v>
          </cell>
          <cell r="AV212">
            <v>4.2958517480783938</v>
          </cell>
          <cell r="AW212">
            <v>4.2942158563236035</v>
          </cell>
          <cell r="AX212">
            <v>4.2942158563236035</v>
          </cell>
          <cell r="AY212">
            <v>4.285627424610956</v>
          </cell>
          <cell r="AZ212">
            <v>4.2684849149125119</v>
          </cell>
          <cell r="BA212">
            <v>4.2428740054230367</v>
          </cell>
          <cell r="BB212">
            <v>4.2089310133796527</v>
          </cell>
          <cell r="BC212">
            <v>4.1331702551388192</v>
          </cell>
          <cell r="BD212">
            <v>3.9761097854435441</v>
          </cell>
          <cell r="BE212">
            <v>3.705734320033383</v>
          </cell>
          <cell r="BF212">
            <v>3.3055150134697771</v>
          </cell>
          <cell r="BG212">
            <v>2.783243641341552</v>
          </cell>
          <cell r="BH212">
            <v>2.1764965275290931</v>
          </cell>
          <cell r="BI212">
            <v>1.5496655276007136</v>
          </cell>
        </row>
        <row r="213">
          <cell r="Y213">
            <v>256.41998245933939</v>
          </cell>
          <cell r="Z213">
            <v>241.97836219947411</v>
          </cell>
          <cell r="AA213">
            <v>237.04764917663718</v>
          </cell>
          <cell r="AB213">
            <v>231.19291213965636</v>
          </cell>
          <cell r="AC213">
            <v>226.44953461891356</v>
          </cell>
          <cell r="AD213">
            <v>215.87510423415179</v>
          </cell>
          <cell r="AE213">
            <v>203.58298863339024</v>
          </cell>
          <cell r="AF213">
            <v>190.48079203461043</v>
          </cell>
          <cell r="AG213">
            <v>173.82901030585276</v>
          </cell>
          <cell r="AH213">
            <v>154.04313399164309</v>
          </cell>
          <cell r="AI213">
            <v>131.90612598249839</v>
          </cell>
          <cell r="AJ213">
            <v>107.93563525649557</v>
          </cell>
          <cell r="AK213">
            <v>83.073469299348901</v>
          </cell>
          <cell r="AL213">
            <v>59.085671058434983</v>
          </cell>
          <cell r="AM213">
            <v>38.145983776957209</v>
          </cell>
          <cell r="AN213">
            <v>21.79563506921361</v>
          </cell>
          <cell r="AO213">
            <v>10.680472544958809</v>
          </cell>
          <cell r="AP213">
            <v>4.3013807751872708</v>
          </cell>
          <cell r="AS213">
            <v>5.6263063060126193</v>
          </cell>
          <cell r="AT213">
            <v>5.7388324321328721</v>
          </cell>
          <cell r="AU213">
            <v>5.8536090807755299</v>
          </cell>
          <cell r="AV213">
            <v>6.0233637441180194</v>
          </cell>
          <cell r="AW213">
            <v>6.0602414813269059</v>
          </cell>
          <cell r="AX213">
            <v>6.0602414813269059</v>
          </cell>
          <cell r="AY213">
            <v>6.0481209983642517</v>
          </cell>
          <cell r="AZ213">
            <v>6.0239285143707946</v>
          </cell>
          <cell r="BA213">
            <v>5.98778494328457</v>
          </cell>
          <cell r="BB213">
            <v>5.9398826637382935</v>
          </cell>
          <cell r="BC213">
            <v>5.8329647757910044</v>
          </cell>
          <cell r="BD213">
            <v>5.6113121143109463</v>
          </cell>
          <cell r="BE213">
            <v>5.2297428905378016</v>
          </cell>
          <cell r="BF213">
            <v>4.6649306583597188</v>
          </cell>
          <cell r="BG213">
            <v>3.9278716143388825</v>
          </cell>
          <cell r="BH213">
            <v>3.0715956024130056</v>
          </cell>
          <cell r="BI213">
            <v>2.1869760689180593</v>
          </cell>
        </row>
        <row r="214">
          <cell r="Y214">
            <v>1807.5334262544441</v>
          </cell>
          <cell r="Z214">
            <v>1697.9697965305343</v>
          </cell>
          <cell r="AA214">
            <v>1646.6590774034373</v>
          </cell>
          <cell r="AB214">
            <v>1588.6826274012337</v>
          </cell>
          <cell r="AC214">
            <v>1521.1093439158185</v>
          </cell>
          <cell r="AD214">
            <v>1428.9920607144431</v>
          </cell>
          <cell r="AE214">
            <v>1334.7188659920016</v>
          </cell>
          <cell r="AF214">
            <v>1235.6184884331562</v>
          </cell>
          <cell r="AG214">
            <v>1111.253125152256</v>
          </cell>
          <cell r="AH214">
            <v>965.76245111098251</v>
          </cell>
          <cell r="AI214">
            <v>806.18961136895086</v>
          </cell>
          <cell r="AJ214">
            <v>638.7514293885913</v>
          </cell>
          <cell r="AK214">
            <v>472.134105319387</v>
          </cell>
          <cell r="AL214">
            <v>319.27309475928303</v>
          </cell>
          <cell r="AM214">
            <v>193.64737294994518</v>
          </cell>
          <cell r="AN214">
            <v>102.3334361805482</v>
          </cell>
          <cell r="AO214">
            <v>45.407460689372648</v>
          </cell>
          <cell r="AP214">
            <v>16.059838115439064</v>
          </cell>
          <cell r="AS214">
            <v>4.3155253965861835</v>
          </cell>
          <cell r="AT214">
            <v>4.3862842908321724</v>
          </cell>
          <cell r="AU214">
            <v>4.4582033731560422</v>
          </cell>
          <cell r="AV214">
            <v>4.5206182203802268</v>
          </cell>
          <cell r="AW214">
            <v>4.5218919927725576</v>
          </cell>
          <cell r="AX214">
            <v>4.5218919927725576</v>
          </cell>
          <cell r="AY214">
            <v>4.5128482087870125</v>
          </cell>
          <cell r="AZ214">
            <v>4.4947968159518643</v>
          </cell>
          <cell r="BA214">
            <v>4.4678280350561534</v>
          </cell>
          <cell r="BB214">
            <v>4.4320854107757039</v>
          </cell>
          <cell r="BC214">
            <v>4.3523078733817409</v>
          </cell>
          <cell r="BD214">
            <v>4.1869201741932347</v>
          </cell>
          <cell r="BE214">
            <v>3.9022096023480946</v>
          </cell>
          <cell r="BF214">
            <v>3.4807709652945</v>
          </cell>
          <cell r="BG214">
            <v>2.9308091527779685</v>
          </cell>
          <cell r="BH214">
            <v>2.2918927574723709</v>
          </cell>
          <cell r="BI214">
            <v>1.6318276433203274</v>
          </cell>
        </row>
        <row r="215">
          <cell r="Y215">
            <v>238.37982129321796</v>
          </cell>
          <cell r="Z215">
            <v>239.75298834722713</v>
          </cell>
          <cell r="AA215">
            <v>240.21153538088345</v>
          </cell>
          <cell r="AB215">
            <v>237.06171352532618</v>
          </cell>
          <cell r="AC215">
            <v>232.94243440324783</v>
          </cell>
          <cell r="AD215">
            <v>224.11528091775858</v>
          </cell>
          <cell r="AE215">
            <v>214.89969964735687</v>
          </cell>
          <cell r="AF215">
            <v>204.79257663395563</v>
          </cell>
          <cell r="AG215">
            <v>191.63638708709607</v>
          </cell>
          <cell r="AH215">
            <v>175.56481923271951</v>
          </cell>
          <cell r="AI215">
            <v>156.95487166912389</v>
          </cell>
          <cell r="AJ215">
            <v>135.57241891522969</v>
          </cell>
          <cell r="AK215">
            <v>111.58964764444126</v>
          </cell>
          <cell r="AL215">
            <v>86.212216488948073</v>
          </cell>
          <cell r="AM215">
            <v>61.561185720806201</v>
          </cell>
          <cell r="AN215">
            <v>39.80347785498271</v>
          </cell>
          <cell r="AO215">
            <v>22.733858523774611</v>
          </cell>
          <cell r="AP215">
            <v>11.109197545546289</v>
          </cell>
          <cell r="AS215">
            <v>3.2409741861128811</v>
          </cell>
          <cell r="AT215">
            <v>3.342728968087799</v>
          </cell>
          <cell r="AU215">
            <v>3.4067058206300174</v>
          </cell>
          <cell r="AV215">
            <v>3.4680265254013576</v>
          </cell>
          <cell r="AW215">
            <v>3.4680879074882145</v>
          </cell>
          <cell r="AX215">
            <v>3.4680879074882145</v>
          </cell>
          <cell r="AY215">
            <v>3.4611517316732381</v>
          </cell>
          <cell r="AZ215">
            <v>3.447307124746545</v>
          </cell>
          <cell r="BA215">
            <v>3.4266232819980655</v>
          </cell>
          <cell r="BB215">
            <v>3.3992102957420811</v>
          </cell>
          <cell r="BC215">
            <v>3.3380245104187236</v>
          </cell>
          <cell r="BD215">
            <v>3.2111795790228119</v>
          </cell>
          <cell r="BE215">
            <v>2.9928193676492607</v>
          </cell>
          <cell r="BF215">
            <v>2.6695948759431403</v>
          </cell>
          <cell r="BG215">
            <v>2.2477988855441238</v>
          </cell>
          <cell r="BH215">
            <v>1.7577787284955044</v>
          </cell>
          <cell r="BI215">
            <v>1.2515384546887987</v>
          </cell>
        </row>
        <row r="216">
          <cell r="Y216">
            <v>1454.7414738190216</v>
          </cell>
          <cell r="Z216">
            <v>1390.2523720942966</v>
          </cell>
          <cell r="AA216">
            <v>1338.9759549401645</v>
          </cell>
          <cell r="AB216">
            <v>1281.9546116544968</v>
          </cell>
          <cell r="AC216">
            <v>1215.8668233626979</v>
          </cell>
          <cell r="AD216">
            <v>1136.891019761782</v>
          </cell>
          <cell r="AE216">
            <v>1051.1661295898073</v>
          </cell>
          <cell r="AF216">
            <v>962.26221310588255</v>
          </cell>
          <cell r="AG216">
            <v>852.11486870173997</v>
          </cell>
          <cell r="AH216">
            <v>725.33407224532755</v>
          </cell>
          <cell r="AI216">
            <v>589.18383298958508</v>
          </cell>
          <cell r="AJ216">
            <v>450.83854822973825</v>
          </cell>
          <cell r="AK216">
            <v>318.8753614492926</v>
          </cell>
          <cell r="AL216">
            <v>203.97516114012046</v>
          </cell>
          <cell r="AM216">
            <v>115.39189554690599</v>
          </cell>
          <cell r="AN216">
            <v>55.806848772120006</v>
          </cell>
          <cell r="AO216">
            <v>22.063876493883093</v>
          </cell>
          <cell r="AP216">
            <v>6.6734189665480628</v>
          </cell>
          <cell r="AS216">
            <v>5.5381839207229184</v>
          </cell>
          <cell r="AT216">
            <v>5.6289899603933762</v>
          </cell>
          <cell r="AU216">
            <v>5.7212848882912137</v>
          </cell>
          <cell r="AV216">
            <v>5.7956615918389991</v>
          </cell>
          <cell r="AW216">
            <v>5.824093989287964</v>
          </cell>
          <cell r="AX216">
            <v>5.824093989287964</v>
          </cell>
          <cell r="AY216">
            <v>5.812445801309388</v>
          </cell>
          <cell r="AZ216">
            <v>5.7891960181041506</v>
          </cell>
          <cell r="BA216">
            <v>5.7544608419955257</v>
          </cell>
          <cell r="BB216">
            <v>5.7084251552595617</v>
          </cell>
          <cell r="BC216">
            <v>5.6056735024648896</v>
          </cell>
          <cell r="BD216">
            <v>5.3926579093712235</v>
          </cell>
          <cell r="BE216">
            <v>5.0259571715339799</v>
          </cell>
          <cell r="BF216">
            <v>4.4831537970083097</v>
          </cell>
          <cell r="BG216">
            <v>3.7748154970809962</v>
          </cell>
          <cell r="BH216">
            <v>2.9519057187173381</v>
          </cell>
          <cell r="BI216">
            <v>2.1017568717267441</v>
          </cell>
        </row>
        <row r="217">
          <cell r="Y217">
            <v>1106.8633126575778</v>
          </cell>
          <cell r="Z217">
            <v>1025.9305717826117</v>
          </cell>
          <cell r="AA217">
            <v>993.41040754720859</v>
          </cell>
          <cell r="AB217">
            <v>955.04144717631368</v>
          </cell>
          <cell r="AC217">
            <v>911.44347678247561</v>
          </cell>
          <cell r="AD217">
            <v>858.72549342866228</v>
          </cell>
          <cell r="AE217">
            <v>781.36128819987061</v>
          </cell>
          <cell r="AF217">
            <v>702.70719016745932</v>
          </cell>
          <cell r="AG217">
            <v>607.14829228197061</v>
          </cell>
          <cell r="AH217">
            <v>499.92657347773638</v>
          </cell>
          <cell r="AI217">
            <v>388.58540815255094</v>
          </cell>
          <cell r="AJ217">
            <v>280.93013351751551</v>
          </cell>
          <cell r="AK217">
            <v>184.76086297683582</v>
          </cell>
          <cell r="AL217">
            <v>107.66436425194212</v>
          </cell>
          <cell r="AM217">
            <v>54.063987982809671</v>
          </cell>
          <cell r="AN217">
            <v>22.372531185108318</v>
          </cell>
          <cell r="AO217">
            <v>7.1601430838380828</v>
          </cell>
          <cell r="AP217">
            <v>1.5944046511607466</v>
          </cell>
          <cell r="AS217">
            <v>2.3149676397170142</v>
          </cell>
          <cell r="AT217">
            <v>2.3913615718276757</v>
          </cell>
          <cell r="AU217">
            <v>2.4702765036979888</v>
          </cell>
          <cell r="AV217">
            <v>2.551795628320022</v>
          </cell>
          <cell r="AW217">
            <v>2.6219865812864538</v>
          </cell>
          <cell r="AX217">
            <v>2.6219865812864538</v>
          </cell>
          <cell r="AY217">
            <v>2.6167426081238809</v>
          </cell>
          <cell r="AZ217">
            <v>2.6062756376913856</v>
          </cell>
          <cell r="BA217">
            <v>2.5906379838652374</v>
          </cell>
          <cell r="BB217">
            <v>2.5699128799943156</v>
          </cell>
          <cell r="BC217">
            <v>2.5236544481544181</v>
          </cell>
          <cell r="BD217">
            <v>2.42775557912455</v>
          </cell>
          <cell r="BE217">
            <v>2.2626681997440805</v>
          </cell>
          <cell r="BF217">
            <v>2.0183000341717197</v>
          </cell>
          <cell r="BG217">
            <v>1.6994086287725876</v>
          </cell>
          <cell r="BH217">
            <v>1.3289375477001633</v>
          </cell>
          <cell r="BI217">
            <v>0.94620353396251589</v>
          </cell>
        </row>
        <row r="218">
          <cell r="Y218">
            <v>1567.5846848129866</v>
          </cell>
          <cell r="Z218">
            <v>1494.0237712727744</v>
          </cell>
          <cell r="AA218">
            <v>1456.7753593386615</v>
          </cell>
          <cell r="AB218">
            <v>1418.506371680138</v>
          </cell>
          <cell r="AC218">
            <v>1365.8030251507134</v>
          </cell>
          <cell r="AD218">
            <v>1294.7114069302518</v>
          </cell>
          <cell r="AE218">
            <v>1207.4518347758394</v>
          </cell>
          <cell r="AF218">
            <v>1115.9163289464072</v>
          </cell>
          <cell r="AG218">
            <v>1001.2691785042909</v>
          </cell>
          <cell r="AH218">
            <v>867.47609781602182</v>
          </cell>
          <cell r="AI218">
            <v>721.19674975098951</v>
          </cell>
          <cell r="AJ218">
            <v>568.45556855617872</v>
          </cell>
          <cell r="AK218">
            <v>417.43829327114207</v>
          </cell>
          <cell r="AL218">
            <v>279.97957004821359</v>
          </cell>
          <cell r="AM218">
            <v>168.08826141382428</v>
          </cell>
          <cell r="AN218">
            <v>87.68816044986076</v>
          </cell>
          <cell r="AO218">
            <v>38.268269707720584</v>
          </cell>
          <cell r="AP218">
            <v>13.238619760106909</v>
          </cell>
          <cell r="AS218">
            <v>0.45808321247464173</v>
          </cell>
          <cell r="AT218">
            <v>0.46861912636155845</v>
          </cell>
          <cell r="AU218">
            <v>0.48127184277332047</v>
          </cell>
          <cell r="AV218">
            <v>0.49137855147156018</v>
          </cell>
          <cell r="AW218">
            <v>0.49666330878179943</v>
          </cell>
          <cell r="AX218">
            <v>0.49666330878179943</v>
          </cell>
          <cell r="AY218">
            <v>0.49566998216423586</v>
          </cell>
          <cell r="AZ218">
            <v>0.49368730223557888</v>
          </cell>
          <cell r="BA218">
            <v>0.4907251784221654</v>
          </cell>
          <cell r="BB218">
            <v>0.48679937699478809</v>
          </cell>
          <cell r="BC218">
            <v>0.47803698820888191</v>
          </cell>
          <cell r="BD218">
            <v>0.45987158265694439</v>
          </cell>
          <cell r="BE218">
            <v>0.42860031503627216</v>
          </cell>
          <cell r="BF218">
            <v>0.38231148101235474</v>
          </cell>
          <cell r="BG218">
            <v>0.32190626701240266</v>
          </cell>
          <cell r="BH218">
            <v>0.2517307008036988</v>
          </cell>
          <cell r="BI218">
            <v>0.17923225897223349</v>
          </cell>
        </row>
        <row r="219">
          <cell r="Y219">
            <v>3920.9383887896388</v>
          </cell>
          <cell r="Z219">
            <v>3470.0767222026993</v>
          </cell>
          <cell r="AA219">
            <v>3242.6894693742729</v>
          </cell>
          <cell r="AB219">
            <v>2995.8549234374523</v>
          </cell>
          <cell r="AC219">
            <v>2674.2014249998056</v>
          </cell>
          <cell r="AD219">
            <v>2360.9717186012585</v>
          </cell>
          <cell r="AE219">
            <v>2061.0252908610305</v>
          </cell>
          <cell r="AF219">
            <v>1770.1525831888443</v>
          </cell>
          <cell r="AG219">
            <v>1433.6076594688275</v>
          </cell>
          <cell r="AH219">
            <v>1080.1214718467047</v>
          </cell>
          <cell r="AI219">
            <v>744.43945883066351</v>
          </cell>
          <cell r="AJ219">
            <v>459.10135984060787</v>
          </cell>
          <cell r="AK219">
            <v>244.63442206855464</v>
          </cell>
          <cell r="AL219">
            <v>107.5081670253121</v>
          </cell>
          <cell r="AM219">
            <v>36.795199656837653</v>
          </cell>
          <cell r="AN219">
            <v>8.7643735810824595</v>
          </cell>
          <cell r="AO219">
            <v>1.1443352136635694</v>
          </cell>
          <cell r="AP219">
            <v>2.515163354816875E-2</v>
          </cell>
          <cell r="AS219">
            <v>31.070134270090104</v>
          </cell>
          <cell r="AT219">
            <v>31.846887626842353</v>
          </cell>
          <cell r="AU219">
            <v>32.61121292988657</v>
          </cell>
          <cell r="AV219">
            <v>32.61121292988657</v>
          </cell>
          <cell r="AW219">
            <v>32.61121292988657</v>
          </cell>
          <cell r="AX219">
            <v>32.61121292988657</v>
          </cell>
          <cell r="AY219">
            <v>32.545990504026797</v>
          </cell>
          <cell r="AZ219">
            <v>32.415806542010692</v>
          </cell>
          <cell r="BA219">
            <v>32.221311702758626</v>
          </cell>
          <cell r="BB219">
            <v>31.963541209136558</v>
          </cell>
          <cell r="BC219">
            <v>31.388197467372098</v>
          </cell>
          <cell r="BD219">
            <v>30.195445963611956</v>
          </cell>
          <cell r="BE219">
            <v>28.14215563808634</v>
          </cell>
          <cell r="BF219">
            <v>25.102802829173012</v>
          </cell>
          <cell r="BG219">
            <v>21.136559982163671</v>
          </cell>
          <cell r="BH219">
            <v>16.528789906051987</v>
          </cell>
          <cell r="BI219">
            <v>11.768498413109011</v>
          </cell>
        </row>
        <row r="220">
          <cell r="Y220">
            <v>133.66592608149202</v>
          </cell>
          <cell r="Z220">
            <v>120.12140484544638</v>
          </cell>
          <cell r="AA220">
            <v>113.37619016384534</v>
          </cell>
          <cell r="AB220">
            <v>108.61511944917807</v>
          </cell>
          <cell r="AC220">
            <v>101.04812988894496</v>
          </cell>
          <cell r="AD220">
            <v>91.806222340785681</v>
          </cell>
          <cell r="AE220">
            <v>82.548696105359824</v>
          </cell>
          <cell r="AF220">
            <v>73.267663217093386</v>
          </cell>
          <cell r="AG220">
            <v>62.150787994164887</v>
          </cell>
          <cell r="AH220">
            <v>49.910363039507068</v>
          </cell>
          <cell r="AI220">
            <v>37.516354702306351</v>
          </cell>
          <cell r="AJ220">
            <v>25.963503158456678</v>
          </cell>
          <cell r="AK220">
            <v>16.133121970100508</v>
          </cell>
          <cell r="AL220">
            <v>8.7290265984982902</v>
          </cell>
          <cell r="AM220">
            <v>3.9774134907050804</v>
          </cell>
          <cell r="AN220">
            <v>1.4427818932764416</v>
          </cell>
          <cell r="AO220">
            <v>0.38225244268315633</v>
          </cell>
          <cell r="AP220">
            <v>6.2809218587169799E-2</v>
          </cell>
          <cell r="AS220">
            <v>6.7299707236868178</v>
          </cell>
          <cell r="AT220">
            <v>6.8309202845421195</v>
          </cell>
          <cell r="AU220">
            <v>7.094648940241278</v>
          </cell>
          <cell r="AV220">
            <v>7.2152579722253787</v>
          </cell>
          <cell r="AW220">
            <v>7.2272592008065351</v>
          </cell>
          <cell r="AX220">
            <v>7.2272592008065351</v>
          </cell>
          <cell r="AY220">
            <v>7.2128046824049221</v>
          </cell>
          <cell r="AZ220">
            <v>7.1839534636753024</v>
          </cell>
          <cell r="BA220">
            <v>7.1408497428932503</v>
          </cell>
          <cell r="BB220">
            <v>7.0837229449501038</v>
          </cell>
          <cell r="BC220">
            <v>6.956215931941002</v>
          </cell>
          <cell r="BD220">
            <v>6.6918797265272438</v>
          </cell>
          <cell r="BE220">
            <v>6.2368319051233909</v>
          </cell>
          <cell r="BF220">
            <v>5.5632540593700641</v>
          </cell>
          <cell r="BG220">
            <v>4.6842599179895936</v>
          </cell>
          <cell r="BH220">
            <v>3.6630912558678612</v>
          </cell>
          <cell r="BI220">
            <v>2.6081209741779161</v>
          </cell>
        </row>
        <row r="221">
          <cell r="Y221">
            <v>786.25921376206281</v>
          </cell>
          <cell r="Z221">
            <v>692.89862380992395</v>
          </cell>
          <cell r="AA221">
            <v>651.37950540481972</v>
          </cell>
          <cell r="AB221">
            <v>602.80381785229952</v>
          </cell>
          <cell r="AC221">
            <v>535.59814972254242</v>
          </cell>
          <cell r="AD221">
            <v>470.45476746496701</v>
          </cell>
          <cell r="AE221">
            <v>408.39170653588724</v>
          </cell>
          <cell r="AF221">
            <v>348.57378045274322</v>
          </cell>
          <cell r="AG221">
            <v>279.81130741476335</v>
          </cell>
          <cell r="AH221">
            <v>208.23341988238147</v>
          </cell>
          <cell r="AI221">
            <v>141.0975290010563</v>
          </cell>
          <cell r="AJ221">
            <v>85.036969104157336</v>
          </cell>
          <cell r="AK221">
            <v>43.911227521330389</v>
          </cell>
          <cell r="AL221">
            <v>18.46703841362207</v>
          </cell>
          <cell r="AM221">
            <v>5.930646913132497</v>
          </cell>
          <cell r="AN221">
            <v>1.2751513718960317</v>
          </cell>
          <cell r="AO221">
            <v>0.13459883877282525</v>
          </cell>
          <cell r="AP221">
            <v>-6.0755165991035944E-4</v>
          </cell>
          <cell r="AS221">
            <v>2.7592972879656843</v>
          </cell>
          <cell r="AT221">
            <v>2.8558726930444829</v>
          </cell>
          <cell r="AU221">
            <v>2.9415488738358175</v>
          </cell>
          <cell r="AV221">
            <v>2.9415488738358175</v>
          </cell>
          <cell r="AW221">
            <v>2.9415488738358175</v>
          </cell>
          <cell r="AX221">
            <v>2.9415488738358175</v>
          </cell>
          <cell r="AY221">
            <v>2.9356657760881459</v>
          </cell>
          <cell r="AZ221">
            <v>2.9239231129837933</v>
          </cell>
          <cell r="BA221">
            <v>2.9063795743058907</v>
          </cell>
          <cell r="BB221">
            <v>2.8831285377114435</v>
          </cell>
          <cell r="BC221">
            <v>2.8312322240326373</v>
          </cell>
          <cell r="BD221">
            <v>2.723645399519397</v>
          </cell>
          <cell r="BE221">
            <v>2.5384375123520777</v>
          </cell>
          <cell r="BF221">
            <v>2.2642862610180532</v>
          </cell>
          <cell r="BG221">
            <v>1.9065290317772006</v>
          </cell>
          <cell r="BH221">
            <v>1.4909057028497705</v>
          </cell>
          <cell r="BI221">
            <v>1.0615248604290362</v>
          </cell>
        </row>
        <row r="222">
          <cell r="Y222">
            <v>422.2974887072686</v>
          </cell>
          <cell r="Z222">
            <v>398.43151739847178</v>
          </cell>
          <cell r="AA222">
            <v>391.75409255246279</v>
          </cell>
          <cell r="AB222">
            <v>385.08814197367019</v>
          </cell>
          <cell r="AC222">
            <v>368.20221197762447</v>
          </cell>
          <cell r="AD222">
            <v>352.19143841086088</v>
          </cell>
          <cell r="AE222">
            <v>329.19274672386564</v>
          </cell>
          <cell r="AF222">
            <v>304.99239208775606</v>
          </cell>
          <cell r="AG222">
            <v>274.59424845619083</v>
          </cell>
          <cell r="AH222">
            <v>238.99148393014718</v>
          </cell>
          <cell r="AI222">
            <v>199.88464216603927</v>
          </cell>
          <cell r="AJ222">
            <v>158.75558600036194</v>
          </cell>
          <cell r="AK222">
            <v>117.70380659283899</v>
          </cell>
          <cell r="AL222">
            <v>79.90110548562113</v>
          </cell>
          <cell r="AM222">
            <v>48.693781183840514</v>
          </cell>
          <cell r="AN222">
            <v>25.887438540235021</v>
          </cell>
          <cell r="AO222">
            <v>11.575746004458846</v>
          </cell>
          <cell r="AP222">
            <v>4.1362750883897439</v>
          </cell>
          <cell r="AS222">
            <v>0.67673233597920668</v>
          </cell>
          <cell r="AT222">
            <v>0.69703430605858285</v>
          </cell>
          <cell r="AU222">
            <v>0.72143050677063325</v>
          </cell>
          <cell r="AV222">
            <v>0.73008767285188081</v>
          </cell>
          <cell r="AW222">
            <v>0.74307864342814867</v>
          </cell>
          <cell r="AX222">
            <v>0.74307864342814867</v>
          </cell>
          <cell r="AY222">
            <v>0.74159248614129236</v>
          </cell>
          <cell r="AZ222">
            <v>0.73862611619672724</v>
          </cell>
          <cell r="BA222">
            <v>0.73419435949954692</v>
          </cell>
          <cell r="BB222">
            <v>0.72832080462355053</v>
          </cell>
          <cell r="BC222">
            <v>0.71521103014032661</v>
          </cell>
          <cell r="BD222">
            <v>0.68803301099499414</v>
          </cell>
          <cell r="BE222">
            <v>0.64124676624733445</v>
          </cell>
          <cell r="BF222">
            <v>0.5719921154926223</v>
          </cell>
          <cell r="BG222">
            <v>0.48161736124478788</v>
          </cell>
          <cell r="BH222">
            <v>0.37662477649342402</v>
          </cell>
          <cell r="BI222">
            <v>0.26815684086331781</v>
          </cell>
        </row>
        <row r="223">
          <cell r="Y223">
            <v>1299.6451110609175</v>
          </cell>
          <cell r="Z223">
            <v>1181.0311666752646</v>
          </cell>
          <cell r="AA223">
            <v>1122.8065822122583</v>
          </cell>
          <cell r="AB223">
            <v>1059.5567876353607</v>
          </cell>
          <cell r="AC223">
            <v>976.30193173309067</v>
          </cell>
          <cell r="AD223">
            <v>892.61246302655059</v>
          </cell>
          <cell r="AE223">
            <v>809.62094849533355</v>
          </cell>
          <cell r="AF223">
            <v>725.56499258559893</v>
          </cell>
          <cell r="AG223">
            <v>623.83204159301795</v>
          </cell>
          <cell r="AH223">
            <v>510.25704013794962</v>
          </cell>
          <cell r="AI223">
            <v>393.10782025658295</v>
          </cell>
          <cell r="AJ223">
            <v>280.93971570575457</v>
          </cell>
          <cell r="AK223">
            <v>182.0301822482937</v>
          </cell>
          <cell r="AL223">
            <v>104.03780058774707</v>
          </cell>
          <cell r="AM223">
            <v>50.944501635711646</v>
          </cell>
          <cell r="AN223">
            <v>20.383325787253934</v>
          </cell>
          <cell r="AO223">
            <v>6.2220751460248751</v>
          </cell>
          <cell r="AP223">
            <v>1.2880519954853245</v>
          </cell>
          <cell r="AS223">
            <v>8.6006916200714176</v>
          </cell>
          <cell r="AT223">
            <v>8.7417119201190072</v>
          </cell>
          <cell r="AU223">
            <v>8.8850444441020642</v>
          </cell>
          <cell r="AV223">
            <v>8.8850444441020642</v>
          </cell>
          <cell r="AW223">
            <v>8.8850444441020642</v>
          </cell>
          <cell r="AX223">
            <v>8.8850444441020642</v>
          </cell>
          <cell r="AY223">
            <v>8.8672743552138602</v>
          </cell>
          <cell r="AZ223">
            <v>8.831805257793004</v>
          </cell>
          <cell r="BA223">
            <v>8.778814426246246</v>
          </cell>
          <cell r="BB223">
            <v>8.7085839108362766</v>
          </cell>
          <cell r="BC223">
            <v>8.551829400441223</v>
          </cell>
          <cell r="BD223">
            <v>8.2268598832244564</v>
          </cell>
          <cell r="BE223">
            <v>7.6674334111651925</v>
          </cell>
          <cell r="BF223">
            <v>6.8393506027593514</v>
          </cell>
          <cell r="BG223">
            <v>5.758733207523373</v>
          </cell>
          <cell r="BH223">
            <v>4.5033293682832767</v>
          </cell>
          <cell r="BI223">
            <v>3.2063705102176918</v>
          </cell>
        </row>
        <row r="224">
          <cell r="Y224">
            <v>280.44734179922801</v>
          </cell>
          <cell r="Z224">
            <v>261.852276303228</v>
          </cell>
          <cell r="AA224">
            <v>257.3278453781864</v>
          </cell>
          <cell r="AB224">
            <v>255.55598776832764</v>
          </cell>
          <cell r="AC224">
            <v>250.78968150748412</v>
          </cell>
          <cell r="AD224">
            <v>242.98428011306765</v>
          </cell>
          <cell r="AE224">
            <v>222.15404242603881</v>
          </cell>
          <cell r="AF224">
            <v>201.25588875749497</v>
          </cell>
          <cell r="AG224">
            <v>175.87831646265977</v>
          </cell>
          <cell r="AH224">
            <v>147.15513973792847</v>
          </cell>
          <cell r="AI224">
            <v>116.84718994218585</v>
          </cell>
          <cell r="AJ224">
            <v>87.517279347591852</v>
          </cell>
          <cell r="AK224">
            <v>61.173019310518093</v>
          </cell>
          <cell r="AL224">
            <v>39.358552732045297</v>
          </cell>
          <cell r="AM224">
            <v>22.990434557624255</v>
          </cell>
          <cell r="AN224">
            <v>11.865535330695376</v>
          </cell>
          <cell r="AO224">
            <v>5.1957218873427395</v>
          </cell>
          <cell r="AP224">
            <v>1.7979736945654001</v>
          </cell>
          <cell r="AS224">
            <v>1.996924142541971</v>
          </cell>
          <cell r="AT224">
            <v>2.0867857289563596</v>
          </cell>
          <cell r="AU224">
            <v>2.2188046028244122</v>
          </cell>
          <cell r="AV224">
            <v>2.3474952697882281</v>
          </cell>
          <cell r="AW224">
            <v>2.4696259927089108</v>
          </cell>
          <cell r="AX224">
            <v>2.4696259927089108</v>
          </cell>
          <cell r="AY224">
            <v>2.4696259927089108</v>
          </cell>
          <cell r="AZ224">
            <v>2.4696259927089108</v>
          </cell>
          <cell r="BA224">
            <v>2.4696259927089108</v>
          </cell>
          <cell r="BB224">
            <v>2.4696259927089108</v>
          </cell>
          <cell r="BC224">
            <v>2.4696259927089108</v>
          </cell>
          <cell r="BD224">
            <v>2.4696259927089108</v>
          </cell>
          <cell r="BE224">
            <v>2.4696259927089108</v>
          </cell>
          <cell r="BF224">
            <v>2.4696259927089108</v>
          </cell>
          <cell r="BG224">
            <v>2.4696259927089108</v>
          </cell>
          <cell r="BH224">
            <v>2.4696259927089108</v>
          </cell>
          <cell r="BI224">
            <v>2.4696259927089108</v>
          </cell>
        </row>
        <row r="240">
          <cell r="Y240">
            <v>581.24862850519014</v>
          </cell>
          <cell r="Z240">
            <v>582.99237439070566</v>
          </cell>
          <cell r="AA240">
            <v>591.73726000656609</v>
          </cell>
          <cell r="AB240">
            <v>608.85492611509119</v>
          </cell>
          <cell r="AC240">
            <v>623.40597341181262</v>
          </cell>
          <cell r="AD240">
            <v>636.4664776949752</v>
          </cell>
          <cell r="AE240">
            <v>649.16173256173249</v>
          </cell>
          <cell r="AF240">
            <v>10.269016866646844</v>
          </cell>
          <cell r="AG240">
            <v>11.661211243948237</v>
          </cell>
          <cell r="AH240">
            <v>11.845416187265004</v>
          </cell>
          <cell r="AI240">
            <v>11.341872253594167</v>
          </cell>
          <cell r="AJ240">
            <v>10.830774349221649</v>
          </cell>
          <cell r="AK240">
            <v>10.739660954282257</v>
          </cell>
          <cell r="AL240" t="e">
            <v>#REF!</v>
          </cell>
          <cell r="AM240" t="e">
            <v>#REF!</v>
          </cell>
          <cell r="AN240" t="e">
            <v>#REF!</v>
          </cell>
          <cell r="AO240" t="e">
            <v>#REF!</v>
          </cell>
          <cell r="AP240" t="e">
            <v>#REF!</v>
          </cell>
          <cell r="AR240">
            <v>0.47882842736883524</v>
          </cell>
          <cell r="AS240">
            <v>0.48840499591621195</v>
          </cell>
          <cell r="AT240">
            <v>0.49817309583453617</v>
          </cell>
          <cell r="AU240">
            <v>0.5081365577512269</v>
          </cell>
          <cell r="AV240">
            <v>0.51829928890625143</v>
          </cell>
          <cell r="AW240">
            <v>0.52866527468437652</v>
          </cell>
          <cell r="AX240">
            <v>0.53923858017806403</v>
          </cell>
          <cell r="AY240">
            <v>0.55002335178162531</v>
          </cell>
          <cell r="AZ240">
            <v>0.56102381881725782</v>
          </cell>
          <cell r="BA240">
            <v>0.57224429519360298</v>
          </cell>
          <cell r="BB240">
            <v>0.58368918109747503</v>
          </cell>
          <cell r="BC240">
            <v>0.59536296471942451</v>
          </cell>
          <cell r="BD240">
            <v>0.60727022401381303</v>
          </cell>
          <cell r="BE240">
            <v>0.61941562849408927</v>
          </cell>
          <cell r="BF240">
            <v>0.63180394106397109</v>
          </cell>
          <cell r="BG240">
            <v>0.64444001988525057</v>
          </cell>
          <cell r="BH240">
            <v>0.65732882028295558</v>
          </cell>
          <cell r="BI240">
            <v>0.67047539668861467</v>
          </cell>
        </row>
        <row r="241">
          <cell r="Y241">
            <v>1323.5183470204013</v>
          </cell>
          <cell r="Z241">
            <v>2791.3001938660263</v>
          </cell>
          <cell r="AA241">
            <v>2880.6218000697399</v>
          </cell>
          <cell r="AB241">
            <v>2961.057410910571</v>
          </cell>
          <cell r="AC241">
            <v>3019.9226628053543</v>
          </cell>
          <cell r="AD241">
            <v>3080.1650626415658</v>
          </cell>
          <cell r="AE241">
            <v>3123.087133342392</v>
          </cell>
          <cell r="AF241">
            <v>69.981057294890419</v>
          </cell>
          <cell r="AG241">
            <v>34.619280897917449</v>
          </cell>
          <cell r="AH241">
            <v>39.474164641130351</v>
          </cell>
          <cell r="AI241">
            <v>55.155430082093488</v>
          </cell>
          <cell r="AJ241">
            <v>49.597655248742072</v>
          </cell>
          <cell r="AK241">
            <v>50.254653296811227</v>
          </cell>
          <cell r="AL241" t="e">
            <v>#REF!</v>
          </cell>
          <cell r="AM241" t="e">
            <v>#REF!</v>
          </cell>
          <cell r="AN241" t="e">
            <v>#REF!</v>
          </cell>
          <cell r="AO241" t="e">
            <v>#REF!</v>
          </cell>
          <cell r="AP241" t="e">
            <v>#REF!</v>
          </cell>
          <cell r="AR241">
            <v>1.990680034736596</v>
          </cell>
          <cell r="AS241">
            <v>2.0304936354313279</v>
          </cell>
          <cell r="AT241">
            <v>2.0711035081399545</v>
          </cell>
          <cell r="AU241">
            <v>2.1125255783027534</v>
          </cell>
          <cell r="AV241">
            <v>2.1547760898688084</v>
          </cell>
          <cell r="AW241">
            <v>2.1978716116661845</v>
          </cell>
          <cell r="AX241">
            <v>2.2418290438995081</v>
          </cell>
          <cell r="AY241">
            <v>2.2866656247774984</v>
          </cell>
          <cell r="AZ241">
            <v>2.3323989372730485</v>
          </cell>
          <cell r="BA241">
            <v>2.3790469160185097</v>
          </cell>
          <cell r="BB241">
            <v>2.42662785433888</v>
          </cell>
          <cell r="BC241">
            <v>2.4751604114256578</v>
          </cell>
          <cell r="BD241">
            <v>2.524663619654171</v>
          </cell>
          <cell r="BE241">
            <v>2.5751568920472545</v>
          </cell>
          <cell r="BF241">
            <v>2.6266600298881997</v>
          </cell>
          <cell r="BG241">
            <v>2.6791932304859638</v>
          </cell>
          <cell r="BH241">
            <v>2.7327770950956833</v>
          </cell>
          <cell r="BI241">
            <v>2.7874326369975972</v>
          </cell>
        </row>
        <row r="242">
          <cell r="Y242">
            <v>496.83233250215335</v>
          </cell>
          <cell r="Z242">
            <v>510.74363781221365</v>
          </cell>
          <cell r="AA242">
            <v>516.36181782814788</v>
          </cell>
          <cell r="AB242">
            <v>528.18595677883832</v>
          </cell>
          <cell r="AC242">
            <v>536.56329077601788</v>
          </cell>
          <cell r="AD242">
            <v>554.25550255617964</v>
          </cell>
          <cell r="AE242">
            <v>573.64066824022848</v>
          </cell>
          <cell r="AF242">
            <v>3.4651109653313759</v>
          </cell>
          <cell r="AG242">
            <v>1.9828836021058813</v>
          </cell>
          <cell r="AH242">
            <v>0.88697118875496572</v>
          </cell>
          <cell r="AI242">
            <v>0.98682545709342684</v>
          </cell>
          <cell r="AJ242">
            <v>0.77124557346284106</v>
          </cell>
          <cell r="AK242">
            <v>0.78299279358203422</v>
          </cell>
          <cell r="AL242" t="e">
            <v>#REF!</v>
          </cell>
          <cell r="AM242" t="e">
            <v>#REF!</v>
          </cell>
          <cell r="AN242" t="e">
            <v>#REF!</v>
          </cell>
          <cell r="AO242" t="e">
            <v>#REF!</v>
          </cell>
          <cell r="AP242" t="e">
            <v>#REF!</v>
          </cell>
          <cell r="AR242">
            <v>7.8008447341311413</v>
          </cell>
          <cell r="AS242">
            <v>7.8008447341311413</v>
          </cell>
          <cell r="AT242">
            <v>7.8008447341311413</v>
          </cell>
          <cell r="AU242">
            <v>7.8008447341311413</v>
          </cell>
          <cell r="AV242">
            <v>7.8008447341311413</v>
          </cell>
          <cell r="AW242">
            <v>7.8008447341311413</v>
          </cell>
          <cell r="AX242">
            <v>7.8008447341311413</v>
          </cell>
          <cell r="AY242">
            <v>7.8008447341311413</v>
          </cell>
          <cell r="AZ242">
            <v>7.8008447341311413</v>
          </cell>
          <cell r="BA242">
            <v>7.8008447341311413</v>
          </cell>
          <cell r="BB242">
            <v>7.8008447341311413</v>
          </cell>
          <cell r="BC242">
            <v>7.8008447341311413</v>
          </cell>
          <cell r="BD242">
            <v>7.8008447341311413</v>
          </cell>
          <cell r="BE242">
            <v>7.8008447341311413</v>
          </cell>
          <cell r="BF242">
            <v>7.8008447341311413</v>
          </cell>
          <cell r="BG242">
            <v>7.8008447341311413</v>
          </cell>
          <cell r="BH242">
            <v>7.8008447341311413</v>
          </cell>
          <cell r="BI242">
            <v>7.8008447341311413</v>
          </cell>
        </row>
        <row r="243">
          <cell r="Y243">
            <v>169.85144597855836</v>
          </cell>
          <cell r="Z243">
            <v>179.0234240614005</v>
          </cell>
          <cell r="AA243">
            <v>182.42486911856707</v>
          </cell>
          <cell r="AB243">
            <v>188.80183855686005</v>
          </cell>
          <cell r="AC243">
            <v>196.15966405369616</v>
          </cell>
          <cell r="AD243">
            <v>203.4138173717393</v>
          </cell>
          <cell r="AE243">
            <v>208.49021726530702</v>
          </cell>
          <cell r="AF243">
            <v>19.285456611114078</v>
          </cell>
          <cell r="AG243">
            <v>7.8390813318833654</v>
          </cell>
          <cell r="AH243">
            <v>8.4412593093751802</v>
          </cell>
          <cell r="AI243">
            <v>8.8255160456766255</v>
          </cell>
          <cell r="AJ243">
            <v>9.3168389895155403</v>
          </cell>
          <cell r="AK243">
            <v>9.8108149426461857</v>
          </cell>
          <cell r="AL243" t="e">
            <v>#REF!</v>
          </cell>
          <cell r="AM243" t="e">
            <v>#REF!</v>
          </cell>
          <cell r="AN243" t="e">
            <v>#REF!</v>
          </cell>
          <cell r="AO243" t="e">
            <v>#REF!</v>
          </cell>
          <cell r="AP243" t="e">
            <v>#REF!</v>
          </cell>
          <cell r="AR243">
            <v>1.9709498469205404</v>
          </cell>
          <cell r="AS243">
            <v>2.0103688438589513</v>
          </cell>
          <cell r="AT243">
            <v>2.0505762207361302</v>
          </cell>
          <cell r="AU243">
            <v>2.0915877451508527</v>
          </cell>
          <cell r="AV243">
            <v>2.1334195000538698</v>
          </cell>
          <cell r="AW243">
            <v>2.1760878900549474</v>
          </cell>
          <cell r="AX243">
            <v>2.2196096478560463</v>
          </cell>
          <cell r="AY243">
            <v>2.2640018408131675</v>
          </cell>
          <cell r="AZ243">
            <v>2.3092818776294308</v>
          </cell>
          <cell r="BA243">
            <v>2.3554675151820197</v>
          </cell>
          <cell r="BB243">
            <v>2.4025768654856603</v>
          </cell>
          <cell r="BC243">
            <v>2.4506284027953735</v>
          </cell>
          <cell r="BD243">
            <v>2.499640970851281</v>
          </cell>
          <cell r="BE243">
            <v>2.5496337902683068</v>
          </cell>
          <cell r="BF243">
            <v>2.6006264660736731</v>
          </cell>
          <cell r="BG243">
            <v>2.6526389953951468</v>
          </cell>
          <cell r="BH243">
            <v>2.7056917753030496</v>
          </cell>
          <cell r="BI243">
            <v>2.7598056108091105</v>
          </cell>
        </row>
        <row r="244">
          <cell r="Y244">
            <v>4.2</v>
          </cell>
          <cell r="Z244">
            <v>4.6191644910206602</v>
          </cell>
          <cell r="AA244">
            <v>4.7577394257512795</v>
          </cell>
          <cell r="AB244">
            <v>4.8858091622858444</v>
          </cell>
          <cell r="AC244">
            <v>5.0271217965181112</v>
          </cell>
          <cell r="AD244">
            <v>5.1022207423223636</v>
          </cell>
          <cell r="AE244">
            <v>5.1784321160107414</v>
          </cell>
          <cell r="AF244">
            <v>0.21840925001241152</v>
          </cell>
          <cell r="AG244">
            <v>0.2382069022195609</v>
          </cell>
          <cell r="AH244">
            <v>0.2592654540991346</v>
          </cell>
          <cell r="AI244">
            <v>0.28407710642263201</v>
          </cell>
          <cell r="AJ244">
            <v>0.30818862368725297</v>
          </cell>
          <cell r="AK244">
            <v>0.33363347404264498</v>
          </cell>
          <cell r="AL244" t="e">
            <v>#REF!</v>
          </cell>
          <cell r="AM244" t="e">
            <v>#REF!</v>
          </cell>
          <cell r="AN244" t="e">
            <v>#REF!</v>
          </cell>
          <cell r="AO244" t="e">
            <v>#REF!</v>
          </cell>
          <cell r="AP244" t="e">
            <v>#REF!</v>
          </cell>
          <cell r="AR244">
            <v>0.27256702917581299</v>
          </cell>
          <cell r="AS244">
            <v>0.27801836975932925</v>
          </cell>
          <cell r="AT244">
            <v>0.28357873715451587</v>
          </cell>
          <cell r="AU244">
            <v>0.28925031189760619</v>
          </cell>
          <cell r="AV244">
            <v>0.29503531813555833</v>
          </cell>
          <cell r="AW244">
            <v>0.30093602449826951</v>
          </cell>
          <cell r="AX244">
            <v>0.30695474498823488</v>
          </cell>
          <cell r="AY244">
            <v>0.3130938398879996</v>
          </cell>
          <cell r="AZ244">
            <v>0.31935571668575963</v>
          </cell>
          <cell r="BA244">
            <v>0.32574283101947482</v>
          </cell>
          <cell r="BB244">
            <v>0.3322576876398643</v>
          </cell>
          <cell r="BC244">
            <v>0.33890284139266158</v>
          </cell>
          <cell r="BD244">
            <v>0.34568089822051484</v>
          </cell>
          <cell r="BE244">
            <v>0.35259451618492516</v>
          </cell>
          <cell r="BF244">
            <v>0.35964640650862367</v>
          </cell>
          <cell r="BG244">
            <v>0.36683933463879614</v>
          </cell>
          <cell r="BH244">
            <v>0.37417612133157208</v>
          </cell>
          <cell r="BI244">
            <v>0.38165964375820355</v>
          </cell>
        </row>
        <row r="245">
          <cell r="Y245">
            <v>558.16999553323978</v>
          </cell>
          <cell r="Z245">
            <v>586.07849530990177</v>
          </cell>
          <cell r="AA245">
            <v>600.73045769264922</v>
          </cell>
          <cell r="AB245">
            <v>617.50465599734537</v>
          </cell>
          <cell r="AC245">
            <v>636.60573751987818</v>
          </cell>
          <cell r="AD245">
            <v>656.32102123600794</v>
          </cell>
          <cell r="AE245">
            <v>677.30321526099101</v>
          </cell>
          <cell r="AF245">
            <v>44.340676445563574</v>
          </cell>
          <cell r="AG245">
            <v>30.980797043227252</v>
          </cell>
          <cell r="AH245">
            <v>29.946357860250878</v>
          </cell>
          <cell r="AI245">
            <v>30.176462736238811</v>
          </cell>
          <cell r="AJ245">
            <v>29.632721876394466</v>
          </cell>
          <cell r="AK245">
            <v>29.885129244099094</v>
          </cell>
          <cell r="AL245" t="e">
            <v>#REF!</v>
          </cell>
          <cell r="AM245" t="e">
            <v>#REF!</v>
          </cell>
          <cell r="AN245" t="e">
            <v>#REF!</v>
          </cell>
          <cell r="AO245" t="e">
            <v>#REF!</v>
          </cell>
          <cell r="AP245" t="e">
            <v>#REF!</v>
          </cell>
          <cell r="AR245">
            <v>2.5559084912343706</v>
          </cell>
          <cell r="AS245">
            <v>2.607026661059058</v>
          </cell>
          <cell r="AT245">
            <v>2.6591671942802391</v>
          </cell>
          <cell r="AU245">
            <v>2.7123505381658437</v>
          </cell>
          <cell r="AV245">
            <v>2.7665975489291608</v>
          </cell>
          <cell r="AW245">
            <v>2.821929499907744</v>
          </cell>
          <cell r="AX245">
            <v>2.8783680899058988</v>
          </cell>
          <cell r="AY245">
            <v>2.9359354517040166</v>
          </cell>
          <cell r="AZ245">
            <v>2.9946541607380968</v>
          </cell>
          <cell r="BA245">
            <v>3.0545472439528587</v>
          </cell>
          <cell r="BB245">
            <v>3.115638188831916</v>
          </cell>
          <cell r="BC245">
            <v>3.1779509526085543</v>
          </cell>
          <cell r="BD245">
            <v>3.2415099716607254</v>
          </cell>
          <cell r="BE245">
            <v>3.30634017109394</v>
          </cell>
          <cell r="BF245">
            <v>3.3724669745158189</v>
          </cell>
          <cell r="BG245">
            <v>3.4399163140061355</v>
          </cell>
          <cell r="BH245">
            <v>3.5087146402862581</v>
          </cell>
          <cell r="BI245">
            <v>3.5788889330919833</v>
          </cell>
        </row>
        <row r="246">
          <cell r="Y246">
            <v>820.30555400377796</v>
          </cell>
          <cell r="Z246">
            <v>849.83655394791401</v>
          </cell>
          <cell r="AA246">
            <v>875.33165056635153</v>
          </cell>
          <cell r="AB246">
            <v>890.97809851083503</v>
          </cell>
          <cell r="AC246">
            <v>911.37635670847237</v>
          </cell>
          <cell r="AD246">
            <v>951.47168362073614</v>
          </cell>
          <cell r="AE246">
            <v>994.28245161110522</v>
          </cell>
          <cell r="AF246">
            <v>33.51368362298669</v>
          </cell>
          <cell r="AG246">
            <v>38.759714013170054</v>
          </cell>
          <cell r="AH246">
            <v>41.99087345615547</v>
          </cell>
          <cell r="AI246">
            <v>43.830129175518579</v>
          </cell>
          <cell r="AJ246">
            <v>46.498170864621969</v>
          </cell>
          <cell r="AK246">
            <v>50.206730018871831</v>
          </cell>
          <cell r="AL246" t="e">
            <v>#REF!</v>
          </cell>
          <cell r="AM246" t="e">
            <v>#REF!</v>
          </cell>
          <cell r="AN246" t="e">
            <v>#REF!</v>
          </cell>
          <cell r="AO246" t="e">
            <v>#REF!</v>
          </cell>
          <cell r="AP246" t="e">
            <v>#REF!</v>
          </cell>
          <cell r="AR246">
            <v>3.0352589215630927</v>
          </cell>
          <cell r="AS246">
            <v>3.0959640999943545</v>
          </cell>
          <cell r="AT246">
            <v>3.1578833819942416</v>
          </cell>
          <cell r="AU246">
            <v>3.2210410496341266</v>
          </cell>
          <cell r="AV246">
            <v>3.2854618706268091</v>
          </cell>
          <cell r="AW246">
            <v>3.3511711080393454</v>
          </cell>
          <cell r="AX246">
            <v>3.4181945302001324</v>
          </cell>
          <cell r="AY246">
            <v>3.4865584208041351</v>
          </cell>
          <cell r="AZ246">
            <v>3.556289589220218</v>
          </cell>
          <cell r="BA246">
            <v>3.6274153810046226</v>
          </cell>
          <cell r="BB246">
            <v>3.6999636886247149</v>
          </cell>
          <cell r="BC246">
            <v>3.7739629623972091</v>
          </cell>
          <cell r="BD246">
            <v>3.8494422216451532</v>
          </cell>
          <cell r="BE246">
            <v>3.9264310660780564</v>
          </cell>
          <cell r="BF246">
            <v>4.0049596873996176</v>
          </cell>
          <cell r="BG246">
            <v>4.0850588811476101</v>
          </cell>
          <cell r="BH246">
            <v>4.1667600587705627</v>
          </cell>
          <cell r="BI246">
            <v>4.250095259945974</v>
          </cell>
        </row>
        <row r="247">
          <cell r="Y247">
            <v>653.6588003529464</v>
          </cell>
          <cell r="Z247">
            <v>702.02955157906445</v>
          </cell>
          <cell r="AA247">
            <v>735.72697005485952</v>
          </cell>
          <cell r="AB247">
            <v>776.230899493876</v>
          </cell>
          <cell r="AC247">
            <v>815.84106664401088</v>
          </cell>
          <cell r="AD247">
            <v>853.36819429132629</v>
          </cell>
          <cell r="AE247">
            <v>893.47486774387096</v>
          </cell>
          <cell r="AF247">
            <v>36.985554037239744</v>
          </cell>
          <cell r="AG247">
            <v>41.564283905635769</v>
          </cell>
          <cell r="AH247">
            <v>46.055063009363977</v>
          </cell>
          <cell r="AI247">
            <v>49.257843803896293</v>
          </cell>
          <cell r="AJ247">
            <v>53.198402226909636</v>
          </cell>
          <cell r="AK247">
            <v>56.964116396113674</v>
          </cell>
          <cell r="AL247" t="e">
            <v>#REF!</v>
          </cell>
          <cell r="AM247" t="e">
            <v>#REF!</v>
          </cell>
          <cell r="AN247" t="e">
            <v>#REF!</v>
          </cell>
          <cell r="AO247" t="e">
            <v>#REF!</v>
          </cell>
          <cell r="AP247" t="e">
            <v>#REF!</v>
          </cell>
          <cell r="AR247">
            <v>2.9631747768844696</v>
          </cell>
          <cell r="AS247">
            <v>3.0224382724221592</v>
          </cell>
          <cell r="AT247">
            <v>3.0828870378706026</v>
          </cell>
          <cell r="AU247">
            <v>3.1445447786280147</v>
          </cell>
          <cell r="AV247">
            <v>3.2074356742005752</v>
          </cell>
          <cell r="AW247">
            <v>3.2715843876845869</v>
          </cell>
          <cell r="AX247">
            <v>3.3370160754382789</v>
          </cell>
          <cell r="AY247">
            <v>3.4037563969470446</v>
          </cell>
          <cell r="AZ247">
            <v>3.4718315248859857</v>
          </cell>
          <cell r="BA247">
            <v>3.5412681553837055</v>
          </cell>
          <cell r="BB247">
            <v>3.6120935184913798</v>
          </cell>
          <cell r="BC247">
            <v>3.6843353888612076</v>
          </cell>
          <cell r="BD247">
            <v>3.7580220966384319</v>
          </cell>
          <cell r="BE247">
            <v>3.8331825385712004</v>
          </cell>
          <cell r="BF247">
            <v>3.9098461893426246</v>
          </cell>
          <cell r="BG247">
            <v>3.9880431131294771</v>
          </cell>
          <cell r="BH247">
            <v>4.0678039753920672</v>
          </cell>
          <cell r="BI247">
            <v>4.1491600548999088</v>
          </cell>
        </row>
        <row r="248">
          <cell r="Y248">
            <v>1806.7514390135939</v>
          </cell>
          <cell r="Z248">
            <v>2018.1413573781842</v>
          </cell>
          <cell r="AA248">
            <v>2159.4112523946574</v>
          </cell>
          <cell r="AB248">
            <v>2332.5382565568093</v>
          </cell>
          <cell r="AC248">
            <v>2533.5963257962649</v>
          </cell>
          <cell r="AD248">
            <v>2756.7516109818534</v>
          </cell>
          <cell r="AE248">
            <v>3005.0806394647925</v>
          </cell>
          <cell r="AF248">
            <v>86.964292248861128</v>
          </cell>
          <cell r="AG248">
            <v>97.683054608892789</v>
          </cell>
          <cell r="AH248">
            <v>109.43084321808868</v>
          </cell>
          <cell r="AI248">
            <v>116.56516967784086</v>
          </cell>
          <cell r="AJ248">
            <v>127.5860707105401</v>
          </cell>
          <cell r="AK248">
            <v>137.84756727670057</v>
          </cell>
          <cell r="AL248" t="e">
            <v>#REF!</v>
          </cell>
          <cell r="AM248" t="e">
            <v>#REF!</v>
          </cell>
          <cell r="AN248" t="e">
            <v>#REF!</v>
          </cell>
          <cell r="AO248" t="e">
            <v>#REF!</v>
          </cell>
          <cell r="AP248" t="e">
            <v>#REF!</v>
          </cell>
          <cell r="AR248">
            <v>3.0501431141168038</v>
          </cell>
          <cell r="AS248">
            <v>3.1111459763991398</v>
          </cell>
          <cell r="AT248">
            <v>3.1733688959271227</v>
          </cell>
          <cell r="AU248">
            <v>3.2368362738456651</v>
          </cell>
          <cell r="AV248">
            <v>3.3015729993225786</v>
          </cell>
          <cell r="AW248">
            <v>3.3676044593090304</v>
          </cell>
          <cell r="AX248">
            <v>3.4349565484952111</v>
          </cell>
          <cell r="AY248">
            <v>3.5036556794651155</v>
          </cell>
          <cell r="AZ248">
            <v>3.5737287930544177</v>
          </cell>
          <cell r="BA248">
            <v>3.6452033689155061</v>
          </cell>
          <cell r="BB248">
            <v>3.7181074362938165</v>
          </cell>
          <cell r="BC248">
            <v>3.7924695850196928</v>
          </cell>
          <cell r="BD248">
            <v>3.8683189767200865</v>
          </cell>
          <cell r="BE248">
            <v>3.9456853562544882</v>
          </cell>
          <cell r="BF248">
            <v>4.0245990633795783</v>
          </cell>
          <cell r="BG248">
            <v>4.1050910446471702</v>
          </cell>
          <cell r="BH248">
            <v>4.1871928655401138</v>
          </cell>
          <cell r="BI248">
            <v>4.2709367228509159</v>
          </cell>
        </row>
        <row r="249">
          <cell r="Y249">
            <v>396.91979598081855</v>
          </cell>
          <cell r="Z249">
            <v>408.8273898602431</v>
          </cell>
          <cell r="AA249">
            <v>425.99814023437341</v>
          </cell>
          <cell r="AB249">
            <v>449.02254019876358</v>
          </cell>
          <cell r="AC249">
            <v>475.54509274146562</v>
          </cell>
          <cell r="AD249">
            <v>504.56608527677793</v>
          </cell>
          <cell r="AE249">
            <v>535.86268911306593</v>
          </cell>
          <cell r="AF249">
            <v>20.245313016175473</v>
          </cell>
          <cell r="AG249">
            <v>22.970259489908418</v>
          </cell>
          <cell r="AH249">
            <v>25.002105498325207</v>
          </cell>
          <cell r="AI249">
            <v>27.430770536051686</v>
          </cell>
          <cell r="AJ249">
            <v>29.896285094929155</v>
          </cell>
          <cell r="AK249">
            <v>32.317807206541815</v>
          </cell>
          <cell r="AL249" t="e">
            <v>#REF!</v>
          </cell>
          <cell r="AM249" t="e">
            <v>#REF!</v>
          </cell>
          <cell r="AN249" t="e">
            <v>#REF!</v>
          </cell>
          <cell r="AO249" t="e">
            <v>#REF!</v>
          </cell>
          <cell r="AP249" t="e">
            <v>#REF!</v>
          </cell>
          <cell r="AR249">
            <v>3.1724395660395981</v>
          </cell>
          <cell r="AS249">
            <v>3.2358883573603903</v>
          </cell>
          <cell r="AT249">
            <v>3.3006061245075982</v>
          </cell>
          <cell r="AU249">
            <v>3.3666182469977501</v>
          </cell>
          <cell r="AV249">
            <v>3.4339506119377052</v>
          </cell>
          <cell r="AW249">
            <v>3.5026296241764592</v>
          </cell>
          <cell r="AX249">
            <v>3.5726822166599885</v>
          </cell>
          <cell r="AY249">
            <v>3.6441358609931882</v>
          </cell>
          <cell r="AZ249">
            <v>3.717018578213052</v>
          </cell>
          <cell r="BA249">
            <v>3.791358949777313</v>
          </cell>
          <cell r="BB249">
            <v>3.8671861287728593</v>
          </cell>
          <cell r="BC249">
            <v>3.9445298513483165</v>
          </cell>
          <cell r="BD249">
            <v>4.0234204483752825</v>
          </cell>
          <cell r="BE249">
            <v>4.1038888573427883</v>
          </cell>
          <cell r="BF249">
            <v>4.1859666344896445</v>
          </cell>
          <cell r="BG249">
            <v>4.2696859671794378</v>
          </cell>
          <cell r="BH249">
            <v>4.3550796865230268</v>
          </cell>
          <cell r="BI249">
            <v>4.4421812802534877</v>
          </cell>
        </row>
        <row r="250">
          <cell r="Y250">
            <v>324.28402483758845</v>
          </cell>
          <cell r="Z250">
            <v>341.47107815398061</v>
          </cell>
          <cell r="AA250">
            <v>355.1299212801398</v>
          </cell>
          <cell r="AB250">
            <v>376.46506053548762</v>
          </cell>
          <cell r="AC250">
            <v>403.24113796607423</v>
          </cell>
          <cell r="AD250">
            <v>433.10181951666436</v>
          </cell>
          <cell r="AE250">
            <v>465.60681496536051</v>
          </cell>
          <cell r="AF250">
            <v>35.867345054832313</v>
          </cell>
          <cell r="AG250">
            <v>42.650858915228788</v>
          </cell>
          <cell r="AH250">
            <v>46.905609969230284</v>
          </cell>
          <cell r="AI250">
            <v>53.635576764793889</v>
          </cell>
          <cell r="AJ250">
            <v>61.302348600784327</v>
          </cell>
          <cell r="AK250">
            <v>67.7184072911773</v>
          </cell>
          <cell r="AL250" t="e">
            <v>#REF!</v>
          </cell>
          <cell r="AM250" t="e">
            <v>#REF!</v>
          </cell>
          <cell r="AN250" t="e">
            <v>#REF!</v>
          </cell>
          <cell r="AO250" t="e">
            <v>#REF!</v>
          </cell>
          <cell r="AP250" t="e">
            <v>#REF!</v>
          </cell>
          <cell r="AR250">
            <v>4.2942158563236035</v>
          </cell>
          <cell r="AS250">
            <v>4.3801001734500753</v>
          </cell>
          <cell r="AT250">
            <v>4.4677021769190768</v>
          </cell>
          <cell r="AU250">
            <v>4.5570562204574587</v>
          </cell>
          <cell r="AV250">
            <v>4.6481973448666078</v>
          </cell>
          <cell r="AW250">
            <v>4.7411612917639401</v>
          </cell>
          <cell r="AX250">
            <v>4.8359845175992193</v>
          </cell>
          <cell r="AY250">
            <v>4.932704207951204</v>
          </cell>
          <cell r="AZ250">
            <v>5.0313582921102284</v>
          </cell>
          <cell r="BA250">
            <v>5.1319854579524335</v>
          </cell>
          <cell r="BB250">
            <v>5.2346251671114823</v>
          </cell>
          <cell r="BC250">
            <v>5.3393176704537124</v>
          </cell>
          <cell r="BD250">
            <v>5.4461040238627865</v>
          </cell>
          <cell r="BE250">
            <v>5.5550261043400422</v>
          </cell>
          <cell r="BF250">
            <v>5.6661266264268431</v>
          </cell>
          <cell r="BG250">
            <v>5.77944915895538</v>
          </cell>
          <cell r="BH250">
            <v>5.8950381421344877</v>
          </cell>
          <cell r="BI250">
            <v>6.0129389049771778</v>
          </cell>
        </row>
        <row r="251">
          <cell r="Y251">
            <v>256.41998245933939</v>
          </cell>
          <cell r="Z251">
            <v>237.18848377488894</v>
          </cell>
          <cell r="AA251">
            <v>232.44471409939123</v>
          </cell>
          <cell r="AB251">
            <v>231.22767921517485</v>
          </cell>
          <cell r="AC251">
            <v>234.89508360811158</v>
          </cell>
          <cell r="AD251">
            <v>242.87567217119542</v>
          </cell>
          <cell r="AE251">
            <v>251.37028363459018</v>
          </cell>
          <cell r="AF251">
            <v>4.3772141686263746</v>
          </cell>
          <cell r="AG251">
            <v>4.7632622209323046</v>
          </cell>
          <cell r="AH251">
            <v>5.2564247157068076</v>
          </cell>
          <cell r="AI251">
            <v>5.633671813658224</v>
          </cell>
          <cell r="AJ251">
            <v>6.0135007445910951</v>
          </cell>
          <cell r="AK251">
            <v>6.4062945588961826</v>
          </cell>
          <cell r="AL251" t="e">
            <v>#REF!</v>
          </cell>
          <cell r="AM251" t="e">
            <v>#REF!</v>
          </cell>
          <cell r="AN251" t="e">
            <v>#REF!</v>
          </cell>
          <cell r="AO251" t="e">
            <v>#REF!</v>
          </cell>
          <cell r="AP251" t="e">
            <v>#REF!</v>
          </cell>
          <cell r="AR251">
            <v>6.0602414813269059</v>
          </cell>
          <cell r="AS251">
            <v>6.1814463109534445</v>
          </cell>
          <cell r="AT251">
            <v>6.3050752371725132</v>
          </cell>
          <cell r="AU251">
            <v>6.4311767419159631</v>
          </cell>
          <cell r="AV251">
            <v>6.5598002767542827</v>
          </cell>
          <cell r="AW251">
            <v>6.690996282289368</v>
          </cell>
          <cell r="AX251">
            <v>6.8248162079351555</v>
          </cell>
          <cell r="AY251">
            <v>6.9613125320938591</v>
          </cell>
          <cell r="AZ251">
            <v>7.100538782735736</v>
          </cell>
          <cell r="BA251">
            <v>7.2425495583904507</v>
          </cell>
          <cell r="BB251">
            <v>7.3874005495582598</v>
          </cell>
          <cell r="BC251">
            <v>7.5351485605494251</v>
          </cell>
          <cell r="BD251">
            <v>7.6858515317604139</v>
          </cell>
          <cell r="BE251">
            <v>7.8395685623956224</v>
          </cell>
          <cell r="BF251">
            <v>7.9963599336435349</v>
          </cell>
          <cell r="BG251">
            <v>8.1562871323164057</v>
          </cell>
          <cell r="BH251">
            <v>8.3194128749627332</v>
          </cell>
          <cell r="BI251">
            <v>8.4858011324619884</v>
          </cell>
        </row>
        <row r="252">
          <cell r="Y252">
            <v>1807.5334262544441</v>
          </cell>
          <cell r="Z252">
            <v>1879.8347633046219</v>
          </cell>
          <cell r="AA252">
            <v>1977.5861709964618</v>
          </cell>
          <cell r="AB252">
            <v>2082.4838890483943</v>
          </cell>
          <cell r="AC252">
            <v>2197.1206223637987</v>
          </cell>
          <cell r="AD252">
            <v>2313.593245442351</v>
          </cell>
          <cell r="AE252">
            <v>2438.5538228749624</v>
          </cell>
          <cell r="AF252">
            <v>46.720226944240018</v>
          </cell>
          <cell r="AG252">
            <v>49.729150980236405</v>
          </cell>
          <cell r="AH252">
            <v>53.87608367379886</v>
          </cell>
          <cell r="AI252">
            <v>56.870520299716532</v>
          </cell>
          <cell r="AJ252">
            <v>58.832964017046891</v>
          </cell>
          <cell r="AK252">
            <v>61.520587436870002</v>
          </cell>
          <cell r="AL252" t="e">
            <v>#REF!</v>
          </cell>
          <cell r="AM252" t="e">
            <v>#REF!</v>
          </cell>
          <cell r="AN252" t="e">
            <v>#REF!</v>
          </cell>
          <cell r="AO252" t="e">
            <v>#REF!</v>
          </cell>
          <cell r="AP252" t="e">
            <v>#REF!</v>
          </cell>
          <cell r="AR252">
            <v>4.5218919927725576</v>
          </cell>
          <cell r="AS252">
            <v>4.6123298326280091</v>
          </cell>
          <cell r="AT252">
            <v>4.7045764292805696</v>
          </cell>
          <cell r="AU252">
            <v>4.7986679578661811</v>
          </cell>
          <cell r="AV252">
            <v>4.8946413170235044</v>
          </cell>
          <cell r="AW252">
            <v>4.9925341433639749</v>
          </cell>
          <cell r="AX252">
            <v>5.0923848262312541</v>
          </cell>
          <cell r="AY252">
            <v>5.194232522755879</v>
          </cell>
          <cell r="AZ252">
            <v>5.2981171732109971</v>
          </cell>
          <cell r="BA252">
            <v>5.4040795166752167</v>
          </cell>
          <cell r="BB252">
            <v>5.5121611070087209</v>
          </cell>
          <cell r="BC252">
            <v>5.6224043291488952</v>
          </cell>
          <cell r="BD252">
            <v>5.734852415731873</v>
          </cell>
          <cell r="BE252">
            <v>5.8495494640465102</v>
          </cell>
          <cell r="BF252">
            <v>5.9665404533274407</v>
          </cell>
          <cell r="BG252">
            <v>6.0858712623939892</v>
          </cell>
          <cell r="BH252">
            <v>6.2075886876418691</v>
          </cell>
          <cell r="BI252">
            <v>6.3317404613947064</v>
          </cell>
        </row>
        <row r="253">
          <cell r="Y253">
            <v>238.37982129321796</v>
          </cell>
          <cell r="Z253">
            <v>226.52200618219209</v>
          </cell>
          <cell r="AA253">
            <v>235.5828864294798</v>
          </cell>
          <cell r="AB253">
            <v>245.94853343237693</v>
          </cell>
          <cell r="AC253">
            <v>257.01621743683387</v>
          </cell>
          <cell r="AD253">
            <v>269.09597965636505</v>
          </cell>
          <cell r="AE253">
            <v>282.01258667987059</v>
          </cell>
          <cell r="AF253">
            <v>11.593549393993669</v>
          </cell>
          <cell r="AG253">
            <v>12.828098254318489</v>
          </cell>
          <cell r="AH253">
            <v>14.244385929886144</v>
          </cell>
          <cell r="AI253">
            <v>15.29151611781888</v>
          </cell>
          <cell r="AJ253">
            <v>16.180583199368552</v>
          </cell>
          <cell r="AK253">
            <v>17.005484060132879</v>
          </cell>
          <cell r="AL253" t="e">
            <v>#REF!</v>
          </cell>
          <cell r="AM253" t="e">
            <v>#REF!</v>
          </cell>
          <cell r="AN253" t="e">
            <v>#REF!</v>
          </cell>
          <cell r="AO253" t="e">
            <v>#REF!</v>
          </cell>
          <cell r="AP253" t="e">
            <v>#REF!</v>
          </cell>
          <cell r="AR253">
            <v>3.4680879074882145</v>
          </cell>
          <cell r="AS253">
            <v>3.537449665637979</v>
          </cell>
          <cell r="AT253">
            <v>3.6081986589507387</v>
          </cell>
          <cell r="AU253">
            <v>3.6803626321297536</v>
          </cell>
          <cell r="AV253">
            <v>3.7539698847723488</v>
          </cell>
          <cell r="AW253">
            <v>3.8290492824677957</v>
          </cell>
          <cell r="AX253">
            <v>3.9056302681171515</v>
          </cell>
          <cell r="AY253">
            <v>3.9837428734794944</v>
          </cell>
          <cell r="AZ253">
            <v>4.0634177309490846</v>
          </cell>
          <cell r="BA253">
            <v>4.1446860855680665</v>
          </cell>
          <cell r="BB253">
            <v>4.2275798072794277</v>
          </cell>
          <cell r="BC253">
            <v>4.312131403425016</v>
          </cell>
          <cell r="BD253">
            <v>4.3983740314935167</v>
          </cell>
          <cell r="BE253">
            <v>4.4863415121233867</v>
          </cell>
          <cell r="BF253">
            <v>4.5760683423658541</v>
          </cell>
          <cell r="BG253">
            <v>4.6675897092131713</v>
          </cell>
          <cell r="BH253">
            <v>4.7609415033974347</v>
          </cell>
          <cell r="BI253">
            <v>4.8561603334653833</v>
          </cell>
        </row>
        <row r="254">
          <cell r="Y254">
            <v>1454.7414738190216</v>
          </cell>
          <cell r="Z254">
            <v>1582.0343892623193</v>
          </cell>
          <cell r="AA254">
            <v>1740.2378281885517</v>
          </cell>
          <cell r="AB254">
            <v>1914.2616110074066</v>
          </cell>
          <cell r="AC254">
            <v>2086.5451559980734</v>
          </cell>
          <cell r="AD254">
            <v>2274.3342200379006</v>
          </cell>
          <cell r="AE254">
            <v>2479.0242998413119</v>
          </cell>
          <cell r="AF254">
            <v>18.612919484782907</v>
          </cell>
          <cell r="AG254">
            <v>21.379977167803851</v>
          </cell>
          <cell r="AH254">
            <v>23.906810135509318</v>
          </cell>
          <cell r="AI254">
            <v>26.391141698335225</v>
          </cell>
          <cell r="AJ254">
            <v>28.706386090864353</v>
          </cell>
          <cell r="AK254">
            <v>30.436337675044289</v>
          </cell>
          <cell r="AL254" t="e">
            <v>#REF!</v>
          </cell>
          <cell r="AM254" t="e">
            <v>#REF!</v>
          </cell>
          <cell r="AN254" t="e">
            <v>#REF!</v>
          </cell>
          <cell r="AO254" t="e">
            <v>#REF!</v>
          </cell>
          <cell r="AP254" t="e">
            <v>#REF!</v>
          </cell>
          <cell r="AR254">
            <v>5.824093989287964</v>
          </cell>
          <cell r="AS254">
            <v>5.9405758690737231</v>
          </cell>
          <cell r="AT254">
            <v>6.0593873864551977</v>
          </cell>
          <cell r="AU254">
            <v>6.180575134184302</v>
          </cell>
          <cell r="AV254">
            <v>6.3041866368679882</v>
          </cell>
          <cell r="AW254">
            <v>6.4302703696053483</v>
          </cell>
          <cell r="AX254">
            <v>6.5588757769974553</v>
          </cell>
          <cell r="AY254">
            <v>6.6900532925374048</v>
          </cell>
          <cell r="AZ254">
            <v>6.8238543583881528</v>
          </cell>
          <cell r="BA254">
            <v>6.9603314455559158</v>
          </cell>
          <cell r="BB254">
            <v>7.0995380744670342</v>
          </cell>
          <cell r="BC254">
            <v>7.241528835956375</v>
          </cell>
          <cell r="BD254">
            <v>7.3863594126755023</v>
          </cell>
          <cell r="BE254">
            <v>7.5340866009290126</v>
          </cell>
          <cell r="BF254">
            <v>7.6847683329475931</v>
          </cell>
          <cell r="BG254">
            <v>7.8384636996065451</v>
          </cell>
          <cell r="BH254">
            <v>7.995232973598676</v>
          </cell>
          <cell r="BI254">
            <v>8.15513763307065</v>
          </cell>
        </row>
        <row r="255">
          <cell r="Y255">
            <v>1106.8633126575778</v>
          </cell>
          <cell r="Z255">
            <v>1136.1966441959519</v>
          </cell>
          <cell r="AA255">
            <v>1158.9205770798712</v>
          </cell>
          <cell r="AB255">
            <v>1170.50978285067</v>
          </cell>
          <cell r="AC255">
            <v>1207.9660959018915</v>
          </cell>
          <cell r="AD255">
            <v>1247.8289770666538</v>
          </cell>
          <cell r="AE255">
            <v>1290.2551622869198</v>
          </cell>
          <cell r="AF255">
            <v>34.749449698658324</v>
          </cell>
          <cell r="AG255">
            <v>36.310176041439199</v>
          </cell>
          <cell r="AH255">
            <v>38.761816281527089</v>
          </cell>
          <cell r="AI255">
            <v>40.751392804920513</v>
          </cell>
          <cell r="AJ255">
            <v>42.497070614816352</v>
          </cell>
          <cell r="AK255">
            <v>44.678143920206672</v>
          </cell>
          <cell r="AL255" t="e">
            <v>#REF!</v>
          </cell>
          <cell r="AM255" t="e">
            <v>#REF!</v>
          </cell>
          <cell r="AN255" t="e">
            <v>#REF!</v>
          </cell>
          <cell r="AO255" t="e">
            <v>#REF!</v>
          </cell>
          <cell r="AP255" t="e">
            <v>#REF!</v>
          </cell>
          <cell r="AR255">
            <v>2.6219865812864538</v>
          </cell>
          <cell r="AS255">
            <v>2.6744263129121828</v>
          </cell>
          <cell r="AT255">
            <v>2.7279148391704267</v>
          </cell>
          <cell r="AU255">
            <v>2.7824731359538353</v>
          </cell>
          <cell r="AV255">
            <v>2.8381225986729119</v>
          </cell>
          <cell r="AW255">
            <v>2.8948850506463701</v>
          </cell>
          <cell r="AX255">
            <v>2.9527827516592975</v>
          </cell>
          <cell r="AY255">
            <v>3.0118384066924837</v>
          </cell>
          <cell r="AZ255">
            <v>3.0720751748263333</v>
          </cell>
          <cell r="BA255">
            <v>3.1335166783228598</v>
          </cell>
          <cell r="BB255">
            <v>3.1961870118893172</v>
          </cell>
          <cell r="BC255">
            <v>3.2601107521271038</v>
          </cell>
          <cell r="BD255">
            <v>3.325312967169646</v>
          </cell>
          <cell r="BE255">
            <v>3.3918192265130389</v>
          </cell>
          <cell r="BF255">
            <v>3.4596556110432997</v>
          </cell>
          <cell r="BG255">
            <v>3.5288487232641659</v>
          </cell>
          <cell r="BH255">
            <v>3.5994256977294494</v>
          </cell>
          <cell r="BI255">
            <v>3.6714142116840387</v>
          </cell>
        </row>
        <row r="256">
          <cell r="Y256">
            <v>1567.5846848129866</v>
          </cell>
          <cell r="Z256">
            <v>1717.8499667010312</v>
          </cell>
          <cell r="AA256">
            <v>1836.1616458369363</v>
          </cell>
          <cell r="AB256">
            <v>1951.8210815476132</v>
          </cell>
          <cell r="AC256">
            <v>2075.4101108515183</v>
          </cell>
          <cell r="AD256">
            <v>2207.5184093910061</v>
          </cell>
          <cell r="AE256">
            <v>2363.1356597294421</v>
          </cell>
          <cell r="AF256">
            <v>79.732248299766894</v>
          </cell>
          <cell r="AG256">
            <v>89.434125647012095</v>
          </cell>
          <cell r="AH256">
            <v>98.501548034823116</v>
          </cell>
          <cell r="AI256">
            <v>106.98771014434146</v>
          </cell>
          <cell r="AJ256">
            <v>113.67247729718603</v>
          </cell>
          <cell r="AK256">
            <v>120.81129447013593</v>
          </cell>
          <cell r="AL256" t="e">
            <v>#REF!</v>
          </cell>
          <cell r="AM256" t="e">
            <v>#REF!</v>
          </cell>
          <cell r="AN256" t="e">
            <v>#REF!</v>
          </cell>
          <cell r="AO256" t="e">
            <v>#REF!</v>
          </cell>
          <cell r="AP256" t="e">
            <v>#REF!</v>
          </cell>
          <cell r="AR256">
            <v>0.49666330878179943</v>
          </cell>
          <cell r="AS256">
            <v>0.50659657495743537</v>
          </cell>
          <cell r="AT256">
            <v>0.51672850645658408</v>
          </cell>
          <cell r="AU256">
            <v>0.52706307658571572</v>
          </cell>
          <cell r="AV256">
            <v>0.53760433811743003</v>
          </cell>
          <cell r="AW256">
            <v>0.54835642487977865</v>
          </cell>
          <cell r="AX256">
            <v>0.55932355337737427</v>
          </cell>
          <cell r="AY256">
            <v>0.57051002444492172</v>
          </cell>
          <cell r="AZ256">
            <v>0.58192022493382012</v>
          </cell>
          <cell r="BA256">
            <v>0.59355862943249649</v>
          </cell>
          <cell r="BB256">
            <v>0.60542980202114638</v>
          </cell>
          <cell r="BC256">
            <v>0.61753839806156929</v>
          </cell>
          <cell r="BD256">
            <v>0.62988916602280065</v>
          </cell>
          <cell r="BE256">
            <v>0.64248694934325667</v>
          </cell>
          <cell r="BF256">
            <v>0.65533668833012182</v>
          </cell>
          <cell r="BG256">
            <v>0.66844342209672425</v>
          </cell>
          <cell r="BH256">
            <v>0.68181229053865877</v>
          </cell>
          <cell r="BI256">
            <v>0.69544853634943193</v>
          </cell>
        </row>
        <row r="257">
          <cell r="Y257">
            <v>3920.9383887896388</v>
          </cell>
          <cell r="Z257">
            <v>4502.5562510939453</v>
          </cell>
          <cell r="AA257">
            <v>4742.1555672974764</v>
          </cell>
          <cell r="AB257">
            <v>4984.2217512032585</v>
          </cell>
          <cell r="AC257">
            <v>5241.8114997087096</v>
          </cell>
          <cell r="AD257">
            <v>5525.8922163397119</v>
          </cell>
          <cell r="AE257">
            <v>5831.7405098640966</v>
          </cell>
          <cell r="AF257">
            <v>253.92916490379869</v>
          </cell>
          <cell r="AG257">
            <v>276.6907786533061</v>
          </cell>
          <cell r="AH257">
            <v>299.65004816163275</v>
          </cell>
          <cell r="AI257">
            <v>321.43151888671656</v>
          </cell>
          <cell r="AJ257">
            <v>335.21565867000925</v>
          </cell>
          <cell r="AK257">
            <v>354.87634813294551</v>
          </cell>
          <cell r="AL257" t="e">
            <v>#REF!</v>
          </cell>
          <cell r="AM257" t="e">
            <v>#REF!</v>
          </cell>
          <cell r="AN257" t="e">
            <v>#REF!</v>
          </cell>
          <cell r="AO257" t="e">
            <v>#REF!</v>
          </cell>
          <cell r="AP257" t="e">
            <v>#REF!</v>
          </cell>
          <cell r="AR257">
            <v>32.61121292988657</v>
          </cell>
          <cell r="AS257">
            <v>33.263437188484303</v>
          </cell>
          <cell r="AT257">
            <v>33.92870593225399</v>
          </cell>
          <cell r="AU257">
            <v>34.607280050899071</v>
          </cell>
          <cell r="AV257">
            <v>35.299425651917055</v>
          </cell>
          <cell r="AW257">
            <v>36.005414164955397</v>
          </cell>
          <cell r="AX257">
            <v>36.725522448254509</v>
          </cell>
          <cell r="AY257">
            <v>37.460032897219598</v>
          </cell>
          <cell r="AZ257">
            <v>38.209233555163991</v>
          </cell>
          <cell r="BA257">
            <v>38.97341822626727</v>
          </cell>
          <cell r="BB257">
            <v>39.752886590792613</v>
          </cell>
          <cell r="BC257">
            <v>40.547944322608465</v>
          </cell>
          <cell r="BD257">
            <v>41.358903209060635</v>
          </cell>
          <cell r="BE257">
            <v>42.186081273241847</v>
          </cell>
          <cell r="BF257">
            <v>43.029802898706684</v>
          </cell>
          <cell r="BG257">
            <v>43.890398956680819</v>
          </cell>
          <cell r="BH257">
            <v>44.768206935814433</v>
          </cell>
          <cell r="BI257">
            <v>45.663571074530722</v>
          </cell>
        </row>
        <row r="258">
          <cell r="Y258">
            <v>133.66592608149202</v>
          </cell>
          <cell r="Z258">
            <v>165.20119899549024</v>
          </cell>
          <cell r="AA258">
            <v>174.12206374124662</v>
          </cell>
          <cell r="AB258">
            <v>184.56938756572151</v>
          </cell>
          <cell r="AC258">
            <v>193.79785694400758</v>
          </cell>
          <cell r="AD258">
            <v>205.42572836064807</v>
          </cell>
          <cell r="AE258">
            <v>217.75127206228692</v>
          </cell>
          <cell r="AF258">
            <v>8.1140665271678056</v>
          </cell>
          <cell r="AG258">
            <v>9.2228331234312666</v>
          </cell>
          <cell r="AH258">
            <v>10.173826674037315</v>
          </cell>
          <cell r="AI258">
            <v>11.000700603941528</v>
          </cell>
          <cell r="AJ258">
            <v>11.633360345654804</v>
          </cell>
          <cell r="AK258">
            <v>12.200477228704269</v>
          </cell>
          <cell r="AL258" t="e">
            <v>#REF!</v>
          </cell>
          <cell r="AM258" t="e">
            <v>#REF!</v>
          </cell>
          <cell r="AN258" t="e">
            <v>#REF!</v>
          </cell>
          <cell r="AO258" t="e">
            <v>#REF!</v>
          </cell>
          <cell r="AP258" t="e">
            <v>#REF!</v>
          </cell>
          <cell r="AR258">
            <v>7.2272592008065351</v>
          </cell>
          <cell r="AS258">
            <v>7.3718043848226662</v>
          </cell>
          <cell r="AT258">
            <v>7.5192404725191198</v>
          </cell>
          <cell r="AU258">
            <v>7.6696252819695019</v>
          </cell>
          <cell r="AV258">
            <v>7.823017787608892</v>
          </cell>
          <cell r="AW258">
            <v>7.97947814336107</v>
          </cell>
          <cell r="AX258">
            <v>8.1390677062282908</v>
          </cell>
          <cell r="AY258">
            <v>8.3018490603528576</v>
          </cell>
          <cell r="AZ258">
            <v>8.4678860415599146</v>
          </cell>
          <cell r="BA258">
            <v>8.6372437623911136</v>
          </cell>
          <cell r="BB258">
            <v>8.809988637638936</v>
          </cell>
          <cell r="BC258">
            <v>8.9861884103917156</v>
          </cell>
          <cell r="BD258">
            <v>9.1659121785995499</v>
          </cell>
          <cell r="BE258">
            <v>9.3492304221715408</v>
          </cell>
          <cell r="BF258">
            <v>9.5362150306149722</v>
          </cell>
          <cell r="BG258">
            <v>9.7269393312272712</v>
          </cell>
          <cell r="BH258">
            <v>9.9214781178518159</v>
          </cell>
          <cell r="BI258">
            <v>10.119907680208852</v>
          </cell>
        </row>
        <row r="259">
          <cell r="Y259">
            <v>786.25921376206281</v>
          </cell>
          <cell r="Z259">
            <v>834.00259384669255</v>
          </cell>
          <cell r="AA259">
            <v>875.70272353902726</v>
          </cell>
          <cell r="AB259">
            <v>919.48785971597886</v>
          </cell>
          <cell r="AC259">
            <v>956.26737410461794</v>
          </cell>
          <cell r="AD259">
            <v>994.51806906880267</v>
          </cell>
          <cell r="AE259">
            <v>1034.2987918315548</v>
          </cell>
          <cell r="AF259">
            <v>0.92261485771780705</v>
          </cell>
          <cell r="AG259">
            <v>1.0813860081852658</v>
          </cell>
          <cell r="AH259">
            <v>1.2280300039058003</v>
          </cell>
          <cell r="AI259">
            <v>1.32237761905423</v>
          </cell>
          <cell r="AJ259">
            <v>1.3998647969871911</v>
          </cell>
          <cell r="AK259">
            <v>1.4190295583739219</v>
          </cell>
          <cell r="AL259" t="e">
            <v>#REF!</v>
          </cell>
          <cell r="AM259" t="e">
            <v>#REF!</v>
          </cell>
          <cell r="AN259" t="e">
            <v>#REF!</v>
          </cell>
          <cell r="AO259" t="e">
            <v>#REF!</v>
          </cell>
          <cell r="AP259" t="e">
            <v>#REF!</v>
          </cell>
          <cell r="AR259">
            <v>2.9415488738358175</v>
          </cell>
          <cell r="AS259">
            <v>3.0003798513125339</v>
          </cell>
          <cell r="AT259">
            <v>3.0603874483387847</v>
          </cell>
          <cell r="AU259">
            <v>3.1215951973055605</v>
          </cell>
          <cell r="AV259">
            <v>3.1840271012516719</v>
          </cell>
          <cell r="AW259">
            <v>3.2477076432767054</v>
          </cell>
          <cell r="AX259">
            <v>3.3126617961422395</v>
          </cell>
          <cell r="AY259">
            <v>3.3789150320650845</v>
          </cell>
          <cell r="AZ259">
            <v>3.4464933327063862</v>
          </cell>
          <cell r="BA259">
            <v>3.5154231993605141</v>
          </cell>
          <cell r="BB259">
            <v>3.5857316633477243</v>
          </cell>
          <cell r="BC259">
            <v>3.6574462966146788</v>
          </cell>
          <cell r="BD259">
            <v>3.7305952225469725</v>
          </cell>
          <cell r="BE259">
            <v>3.805207126997912</v>
          </cell>
          <cell r="BF259">
            <v>3.8813112695378704</v>
          </cell>
          <cell r="BG259">
            <v>3.958937494928628</v>
          </cell>
          <cell r="BH259">
            <v>4.0381162448272008</v>
          </cell>
          <cell r="BI259">
            <v>4.1188785697237451</v>
          </cell>
        </row>
        <row r="260">
          <cell r="Y260">
            <v>422.2974887072686</v>
          </cell>
          <cell r="Z260">
            <v>414.16959864639796</v>
          </cell>
          <cell r="AA260">
            <v>447.30316653810979</v>
          </cell>
          <cell r="AB260">
            <v>483.08741986115854</v>
          </cell>
          <cell r="AC260">
            <v>516.90353925143972</v>
          </cell>
          <cell r="AD260">
            <v>553.08678699904033</v>
          </cell>
          <cell r="AE260">
            <v>591.80286208897314</v>
          </cell>
          <cell r="AF260">
            <v>9.0502947789523613</v>
          </cell>
          <cell r="AG260">
            <v>10.565851201110149</v>
          </cell>
          <cell r="AH260">
            <v>11.905018633522984</v>
          </cell>
          <cell r="AI260">
            <v>12.954963049824238</v>
          </cell>
          <cell r="AJ260">
            <v>13.729143804414356</v>
          </cell>
          <cell r="AK260">
            <v>14.278181862474327</v>
          </cell>
          <cell r="AL260" t="e">
            <v>#REF!</v>
          </cell>
          <cell r="AM260" t="e">
            <v>#REF!</v>
          </cell>
          <cell r="AN260" t="e">
            <v>#REF!</v>
          </cell>
          <cell r="AO260" t="e">
            <v>#REF!</v>
          </cell>
          <cell r="AP260" t="e">
            <v>#REF!</v>
          </cell>
          <cell r="AR260">
            <v>0.74307864342814867</v>
          </cell>
          <cell r="AS260">
            <v>0.7579402162967116</v>
          </cell>
          <cell r="AT260">
            <v>0.77309902062264579</v>
          </cell>
          <cell r="AU260">
            <v>0.78856100103509874</v>
          </cell>
          <cell r="AV260">
            <v>0.80433222105580071</v>
          </cell>
          <cell r="AW260">
            <v>0.82041886547691678</v>
          </cell>
          <cell r="AX260">
            <v>0.83682724278645515</v>
          </cell>
          <cell r="AY260">
            <v>0.85356378764218421</v>
          </cell>
          <cell r="AZ260">
            <v>0.87063506339502794</v>
          </cell>
          <cell r="BA260">
            <v>0.88804776466292856</v>
          </cell>
          <cell r="BB260">
            <v>0.90580871995618717</v>
          </cell>
          <cell r="BC260">
            <v>0.92392489435531089</v>
          </cell>
          <cell r="BD260">
            <v>0.94240339224241709</v>
          </cell>
          <cell r="BE260">
            <v>0.96125146008726547</v>
          </cell>
          <cell r="BF260">
            <v>0.98047648928901077</v>
          </cell>
          <cell r="BG260">
            <v>1.0000860190747909</v>
          </cell>
          <cell r="BH260">
            <v>1.0200877394562866</v>
          </cell>
          <cell r="BI260">
            <v>1.0404894942454124</v>
          </cell>
        </row>
        <row r="261">
          <cell r="Y261">
            <v>1299.6451110609175</v>
          </cell>
          <cell r="Z261">
            <v>1419.2393340977217</v>
          </cell>
          <cell r="AA261">
            <v>1504.3936941435848</v>
          </cell>
          <cell r="AB261">
            <v>1594.6573157922001</v>
          </cell>
          <cell r="AC261">
            <v>1674.3901815818103</v>
          </cell>
          <cell r="AD261">
            <v>1758.1096906609005</v>
          </cell>
          <cell r="AE261">
            <v>1846.0151751939457</v>
          </cell>
          <cell r="AF261">
            <v>28.366971854524596</v>
          </cell>
          <cell r="AG261">
            <v>31.165491840933402</v>
          </cell>
          <cell r="AH261">
            <v>35.302796556682409</v>
          </cell>
          <cell r="AI261">
            <v>37.871361298151321</v>
          </cell>
          <cell r="AJ261">
            <v>40.318269535206888</v>
          </cell>
          <cell r="AK261">
            <v>41.433935601558709</v>
          </cell>
          <cell r="AL261" t="e">
            <v>#REF!</v>
          </cell>
          <cell r="AM261" t="e">
            <v>#REF!</v>
          </cell>
          <cell r="AN261" t="e">
            <v>#REF!</v>
          </cell>
          <cell r="AO261" t="e">
            <v>#REF!</v>
          </cell>
          <cell r="AP261" t="e">
            <v>#REF!</v>
          </cell>
          <cell r="AR261">
            <v>8.8850444441020642</v>
          </cell>
          <cell r="AS261">
            <v>9.0627453329841057</v>
          </cell>
          <cell r="AT261">
            <v>9.2440002396437873</v>
          </cell>
          <cell r="AU261">
            <v>9.4288802444366624</v>
          </cell>
          <cell r="AV261">
            <v>9.6174578493253957</v>
          </cell>
          <cell r="AW261">
            <v>9.8098070063119032</v>
          </cell>
          <cell r="AX261">
            <v>10.006003146438141</v>
          </cell>
          <cell r="AY261">
            <v>10.206123209366904</v>
          </cell>
          <cell r="AZ261">
            <v>10.410245673554243</v>
          </cell>
          <cell r="BA261">
            <v>10.618450587025329</v>
          </cell>
          <cell r="BB261">
            <v>10.830819598765835</v>
          </cell>
          <cell r="BC261">
            <v>11.047435990741151</v>
          </cell>
          <cell r="BD261">
            <v>11.268384710555974</v>
          </cell>
          <cell r="BE261">
            <v>11.493752404767093</v>
          </cell>
          <cell r="BF261">
            <v>11.723627452862436</v>
          </cell>
          <cell r="BG261">
            <v>11.958100001919686</v>
          </cell>
          <cell r="BH261">
            <v>12.19726200195808</v>
          </cell>
          <cell r="BI261">
            <v>12.441207241997242</v>
          </cell>
        </row>
        <row r="262">
          <cell r="Y262">
            <v>280.44734179922801</v>
          </cell>
          <cell r="Z262">
            <v>283.1222986465678</v>
          </cell>
          <cell r="AA262">
            <v>302.94085955182754</v>
          </cell>
          <cell r="AB262">
            <v>324.14671972045545</v>
          </cell>
          <cell r="AC262">
            <v>343.59552290368288</v>
          </cell>
          <cell r="AD262">
            <v>364.21125427790383</v>
          </cell>
          <cell r="AE262">
            <v>386.06392953457811</v>
          </cell>
          <cell r="AF262">
            <v>20.941749802534762</v>
          </cell>
          <cell r="AG262">
            <v>23.143512817894067</v>
          </cell>
          <cell r="AH262">
            <v>26.579682757603571</v>
          </cell>
          <cell r="AI262">
            <v>28.15545314503288</v>
          </cell>
          <cell r="AJ262">
            <v>30.518894989990116</v>
          </cell>
          <cell r="AK262">
            <v>32.735101048601045</v>
          </cell>
          <cell r="AL262" t="e">
            <v>#REF!</v>
          </cell>
          <cell r="AM262" t="e">
            <v>#REF!</v>
          </cell>
          <cell r="AN262" t="e">
            <v>#REF!</v>
          </cell>
          <cell r="AO262" t="e">
            <v>#REF!</v>
          </cell>
          <cell r="AP262" t="e">
            <v>#REF!</v>
          </cell>
          <cell r="AR262">
            <v>2.4696259927089108</v>
          </cell>
          <cell r="AS262">
            <v>2.5190185125630893</v>
          </cell>
          <cell r="AT262">
            <v>2.569398882814351</v>
          </cell>
          <cell r="AU262">
            <v>2.6207868604706381</v>
          </cell>
          <cell r="AV262">
            <v>2.6732025976800511</v>
          </cell>
          <cell r="AW262">
            <v>2.726666649633652</v>
          </cell>
          <cell r="AX262">
            <v>2.7811999826263252</v>
          </cell>
          <cell r="AY262">
            <v>2.8368239822788519</v>
          </cell>
          <cell r="AZ262">
            <v>2.8935604619244288</v>
          </cell>
          <cell r="BA262">
            <v>2.9514316711629176</v>
          </cell>
          <cell r="BB262">
            <v>3.010460304586176</v>
          </cell>
          <cell r="BC262">
            <v>3.0706695106778996</v>
          </cell>
          <cell r="BD262">
            <v>3.1320829008914575</v>
          </cell>
          <cell r="BE262">
            <v>3.1947245589092867</v>
          </cell>
          <cell r="BF262">
            <v>3.2586190500874723</v>
          </cell>
          <cell r="BG262">
            <v>3.323791431089222</v>
          </cell>
          <cell r="BH262">
            <v>3.3902672597110066</v>
          </cell>
          <cell r="BI262">
            <v>3.4580726049052268</v>
          </cell>
        </row>
        <row r="263">
          <cell r="AR263">
            <v>0</v>
          </cell>
          <cell r="AS263">
            <v>2.5374561306290095</v>
          </cell>
          <cell r="AT263">
            <v>2.6072262620981528</v>
          </cell>
          <cell r="AU263">
            <v>2.5734827451661433</v>
          </cell>
          <cell r="AV263">
            <v>2.6130902071063375</v>
          </cell>
          <cell r="AW263">
            <v>2.6430580326492072</v>
          </cell>
          <cell r="AX263">
            <v>2.6530880596493307</v>
          </cell>
          <cell r="AY263">
            <v>2.4770643707219815</v>
          </cell>
          <cell r="AZ263">
            <v>2.4152257741400667</v>
          </cell>
          <cell r="BA263">
            <v>2.3295027922403362</v>
          </cell>
          <cell r="BB263">
            <v>2.213421656367772</v>
          </cell>
          <cell r="BC263">
            <v>2.0583707381436858</v>
          </cell>
          <cell r="BD263">
            <v>1.8400454863373217</v>
          </cell>
          <cell r="BE263" t="e">
            <v>#REF!</v>
          </cell>
          <cell r="BF263" t="e">
            <v>#REF!</v>
          </cell>
          <cell r="BG263" t="e">
            <v>#REF!</v>
          </cell>
          <cell r="BH263" t="e">
            <v>#REF!</v>
          </cell>
          <cell r="BI263" t="e">
            <v>#REF!</v>
          </cell>
        </row>
        <row r="277">
          <cell r="Z277">
            <v>8.5158983489470756</v>
          </cell>
          <cell r="AA277">
            <v>21.245877604589168</v>
          </cell>
          <cell r="AB277">
            <v>42.744596361507206</v>
          </cell>
          <cell r="AC277">
            <v>62.069569963655226</v>
          </cell>
          <cell r="AD277">
            <v>80.29422801652106</v>
          </cell>
          <cell r="AE277">
            <v>98.539180943280485</v>
          </cell>
          <cell r="AF277">
            <v>-534.32444589819647</v>
          </cell>
          <cell r="AG277">
            <v>-524.92473796790614</v>
          </cell>
          <cell r="AH277">
            <v>-514.50775995556648</v>
          </cell>
          <cell r="AI277">
            <v>-502.33814750475585</v>
          </cell>
          <cell r="AJ277">
            <v>-487.76146880691141</v>
          </cell>
          <cell r="AK277">
            <v>-470.27606182684156</v>
          </cell>
          <cell r="AL277" t="e">
            <v>#REF!</v>
          </cell>
          <cell r="AM277" t="e">
            <v>#REF!</v>
          </cell>
          <cell r="AN277" t="e">
            <v>#REF!</v>
          </cell>
          <cell r="AO277" t="e">
            <v>#REF!</v>
          </cell>
          <cell r="AP277" t="e">
            <v>#REF!</v>
          </cell>
        </row>
        <row r="278">
          <cell r="Z278">
            <v>1636.3606663482558</v>
          </cell>
          <cell r="AA278">
            <v>1804.6627329005378</v>
          </cell>
          <cell r="AB278">
            <v>1964.2502271976527</v>
          </cell>
          <cell r="AC278">
            <v>2101.6829383083468</v>
          </cell>
          <cell r="AD278">
            <v>2240.0700315078002</v>
          </cell>
          <cell r="AE278">
            <v>2359.8247602408019</v>
          </cell>
          <cell r="AF278">
            <v>-617.61186500296583</v>
          </cell>
          <cell r="AG278">
            <v>-566.36714361605721</v>
          </cell>
          <cell r="AH278">
            <v>-467.2098680950391</v>
          </cell>
          <cell r="AI278">
            <v>-354.14958835640641</v>
          </cell>
          <cell r="AJ278">
            <v>-265.84014855512243</v>
          </cell>
          <cell r="AK278">
            <v>-179.89094968445113</v>
          </cell>
          <cell r="AL278" t="e">
            <v>#REF!</v>
          </cell>
          <cell r="AM278" t="e">
            <v>#REF!</v>
          </cell>
          <cell r="AN278" t="e">
            <v>#REF!</v>
          </cell>
          <cell r="AO278" t="e">
            <v>#REF!</v>
          </cell>
          <cell r="AP278" t="e">
            <v>#REF!</v>
          </cell>
        </row>
        <row r="279">
          <cell r="Z279">
            <v>63.743872012651082</v>
          </cell>
          <cell r="AA279">
            <v>118.22361377343077</v>
          </cell>
          <cell r="AB279">
            <v>182.49927282764241</v>
          </cell>
          <cell r="AC279">
            <v>237.49458239765488</v>
          </cell>
          <cell r="AD279">
            <v>296.9116881913983</v>
          </cell>
          <cell r="AE279">
            <v>353.42770496361891</v>
          </cell>
          <cell r="AF279">
            <v>-183.66691812648068</v>
          </cell>
          <cell r="AG279">
            <v>-153.68301000123543</v>
          </cell>
          <cell r="AH279">
            <v>-125.36102369203969</v>
          </cell>
          <cell r="AI279">
            <v>-98.384836137838832</v>
          </cell>
          <cell r="AJ279">
            <v>-74.914292276107318</v>
          </cell>
          <cell r="AK279">
            <v>-54.709375285065128</v>
          </cell>
          <cell r="AL279" t="e">
            <v>#REF!</v>
          </cell>
          <cell r="AM279" t="e">
            <v>#REF!</v>
          </cell>
          <cell r="AN279" t="e">
            <v>#REF!</v>
          </cell>
          <cell r="AO279" t="e">
            <v>#REF!</v>
          </cell>
          <cell r="AP279" t="e">
            <v>#REF!</v>
          </cell>
        </row>
        <row r="280">
          <cell r="Z280">
            <v>27.462244593798147</v>
          </cell>
          <cell r="AA280">
            <v>40.821299656949776</v>
          </cell>
          <cell r="AB280">
            <v>57.499117702173777</v>
          </cell>
          <cell r="AC280">
            <v>75.359891156446949</v>
          </cell>
          <cell r="AD280">
            <v>93.155605625032905</v>
          </cell>
          <cell r="AE280">
            <v>108.66799999908235</v>
          </cell>
          <cell r="AF280">
            <v>-69.99002447167436</v>
          </cell>
          <cell r="AG280">
            <v>-68.699890214369091</v>
          </cell>
          <cell r="AH280">
            <v>-53.920313297183057</v>
          </cell>
          <cell r="AI280">
            <v>-38.969671137290177</v>
          </cell>
          <cell r="AJ280">
            <v>-24.610500826021429</v>
          </cell>
          <cell r="AK280">
            <v>-11.979929162039479</v>
          </cell>
          <cell r="AL280" t="e">
            <v>#REF!</v>
          </cell>
          <cell r="AM280" t="e">
            <v>#REF!</v>
          </cell>
          <cell r="AN280" t="e">
            <v>#REF!</v>
          </cell>
          <cell r="AO280" t="e">
            <v>#REF!</v>
          </cell>
          <cell r="AP280" t="e">
            <v>#REF!</v>
          </cell>
        </row>
        <row r="281">
          <cell r="Z281">
            <v>0.53433915803235266</v>
          </cell>
          <cell r="AA281">
            <v>0.73447668845091751</v>
          </cell>
          <cell r="AB281">
            <v>0.93110227128066736</v>
          </cell>
          <cell r="AC281">
            <v>1.1605488788633864</v>
          </cell>
          <cell r="AD281">
            <v>1.3296540426414163</v>
          </cell>
          <cell r="AE281">
            <v>1.5053489915630234</v>
          </cell>
          <cell r="AF281">
            <v>-3.3412526189044445</v>
          </cell>
          <cell r="AG281">
            <v>-3.1696956517310357</v>
          </cell>
          <cell r="AH281">
            <v>-2.9580161055697571</v>
          </cell>
          <cell r="AI281">
            <v>-2.7052666085266242</v>
          </cell>
          <cell r="AJ281">
            <v>-2.4006851649184595</v>
          </cell>
          <cell r="AK281">
            <v>-2.0310047067943242</v>
          </cell>
          <cell r="AL281" t="e">
            <v>#REF!</v>
          </cell>
          <cell r="AM281" t="e">
            <v>#REF!</v>
          </cell>
          <cell r="AN281" t="e">
            <v>#REF!</v>
          </cell>
          <cell r="AO281" t="e">
            <v>#REF!</v>
          </cell>
          <cell r="AP281" t="e">
            <v>#REF!</v>
          </cell>
        </row>
        <row r="282">
          <cell r="Z282">
            <v>54.158583521326591</v>
          </cell>
          <cell r="AA282">
            <v>79.589078282797004</v>
          </cell>
          <cell r="AB282">
            <v>109.14780648087071</v>
          </cell>
          <cell r="AC282">
            <v>143.21820353079528</v>
          </cell>
          <cell r="AD282">
            <v>188.30327931539256</v>
          </cell>
          <cell r="AE282">
            <v>235.61455391910977</v>
          </cell>
          <cell r="AF282">
            <v>-369.25277320626986</v>
          </cell>
          <cell r="AG282">
            <v>-346.87104211522103</v>
          </cell>
          <cell r="AH282">
            <v>-305.38655931187407</v>
          </cell>
          <cell r="AI282">
            <v>-257.51379013442204</v>
          </cell>
          <cell r="AJ282">
            <v>-206.34338712302593</v>
          </cell>
          <cell r="AK282">
            <v>-152.28109682570039</v>
          </cell>
          <cell r="AL282" t="e">
            <v>#REF!</v>
          </cell>
          <cell r="AM282" t="e">
            <v>#REF!</v>
          </cell>
          <cell r="AN282" t="e">
            <v>#REF!</v>
          </cell>
          <cell r="AO282" t="e">
            <v>#REF!</v>
          </cell>
          <cell r="AP282" t="e">
            <v>#REF!</v>
          </cell>
        </row>
        <row r="283">
          <cell r="Z283">
            <v>48.712412939348837</v>
          </cell>
          <cell r="AA283">
            <v>78.156160500046326</v>
          </cell>
          <cell r="AB283">
            <v>100.7243074092778</v>
          </cell>
          <cell r="AC283">
            <v>135.71242577791872</v>
          </cell>
          <cell r="AD283">
            <v>183.16474047181327</v>
          </cell>
          <cell r="AE283">
            <v>255.94705934640979</v>
          </cell>
          <cell r="AF283">
            <v>-671.8025215149479</v>
          </cell>
          <cell r="AG283">
            <v>-623.42612755756079</v>
          </cell>
          <cell r="AH283">
            <v>-567.30653789579583</v>
          </cell>
          <cell r="AI283">
            <v>-503.94543010797406</v>
          </cell>
          <cell r="AJ283">
            <v>-429.97547477152676</v>
          </cell>
          <cell r="AK283">
            <v>-345.37466446701063</v>
          </cell>
          <cell r="AL283" t="e">
            <v>#REF!</v>
          </cell>
          <cell r="AM283" t="e">
            <v>#REF!</v>
          </cell>
          <cell r="AN283" t="e">
            <v>#REF!</v>
          </cell>
          <cell r="AO283" t="e">
            <v>#REF!</v>
          </cell>
          <cell r="AP283" t="e">
            <v>#REF!</v>
          </cell>
        </row>
        <row r="284">
          <cell r="Z284">
            <v>66.789754708215128</v>
          </cell>
          <cell r="AA284">
            <v>107.2018415099642</v>
          </cell>
          <cell r="AB284">
            <v>158.22915439705025</v>
          </cell>
          <cell r="AC284">
            <v>214.40078802643075</v>
          </cell>
          <cell r="AD284">
            <v>271.3123526530361</v>
          </cell>
          <cell r="AE284">
            <v>336.51232648185749</v>
          </cell>
          <cell r="AF284">
            <v>-492.56720618679907</v>
          </cell>
          <cell r="AG284">
            <v>-452.42403799110696</v>
          </cell>
          <cell r="AH284">
            <v>-404.64191973272989</v>
          </cell>
          <cell r="AI284">
            <v>-351.52572225466065</v>
          </cell>
          <cell r="AJ284">
            <v>-290.68998918144513</v>
          </cell>
          <cell r="AK284">
            <v>-223.77679877034657</v>
          </cell>
          <cell r="AL284" t="e">
            <v>#REF!</v>
          </cell>
          <cell r="AM284" t="e">
            <v>#REF!</v>
          </cell>
          <cell r="AN284" t="e">
            <v>#REF!</v>
          </cell>
          <cell r="AO284" t="e">
            <v>#REF!</v>
          </cell>
          <cell r="AP284" t="e">
            <v>#REF!</v>
          </cell>
        </row>
        <row r="285">
          <cell r="Z285">
            <v>138.44842169928847</v>
          </cell>
          <cell r="AA285">
            <v>227.79977544991516</v>
          </cell>
          <cell r="AB285">
            <v>372.01844175776637</v>
          </cell>
          <cell r="AC285">
            <v>632.00978185743202</v>
          </cell>
          <cell r="AD285">
            <v>919.50464411134794</v>
          </cell>
          <cell r="AE285">
            <v>1254.0605717828794</v>
          </cell>
          <cell r="AF285">
            <v>-1570.5553858729511</v>
          </cell>
          <cell r="AG285">
            <v>-1439.2396566001958</v>
          </cell>
          <cell r="AH285">
            <v>-1281.6806902851813</v>
          </cell>
          <cell r="AI285">
            <v>-1107.815917904391</v>
          </cell>
          <cell r="AJ285">
            <v>-909.52963993932826</v>
          </cell>
          <cell r="AK285">
            <v>-695.4381175972062</v>
          </cell>
          <cell r="AL285" t="e">
            <v>#REF!</v>
          </cell>
          <cell r="AM285" t="e">
            <v>#REF!</v>
          </cell>
          <cell r="AN285" t="e">
            <v>#REF!</v>
          </cell>
          <cell r="AO285" t="e">
            <v>#REF!</v>
          </cell>
          <cell r="AP285" t="e">
            <v>#REF!</v>
          </cell>
        </row>
        <row r="286">
          <cell r="Z286">
            <v>26.462387727431235</v>
          </cell>
          <cell r="AA286">
            <v>50.227984703258812</v>
          </cell>
          <cell r="AB286">
            <v>80.909887040679052</v>
          </cell>
          <cell r="AC286">
            <v>120.36538887547215</v>
          </cell>
          <cell r="AD286">
            <v>162.99977172573028</v>
          </cell>
          <cell r="AE286">
            <v>208.49601346763018</v>
          </cell>
          <cell r="AF286">
            <v>-291.56255874533457</v>
          </cell>
          <cell r="AG286">
            <v>-268.59998220610299</v>
          </cell>
          <cell r="AH286">
            <v>-241.86590053634285</v>
          </cell>
          <cell r="AI286">
            <v>-210.86143634770414</v>
          </cell>
          <cell r="AJ286">
            <v>-175.6227272360772</v>
          </cell>
          <cell r="AK286">
            <v>-136.53087558390445</v>
          </cell>
          <cell r="AL286" t="e">
            <v>#REF!</v>
          </cell>
          <cell r="AM286" t="e">
            <v>#REF!</v>
          </cell>
          <cell r="AN286" t="e">
            <v>#REF!</v>
          </cell>
          <cell r="AO286" t="e">
            <v>#REF!</v>
          </cell>
          <cell r="AP286" t="e">
            <v>#REF!</v>
          </cell>
        </row>
        <row r="287">
          <cell r="Z287">
            <v>32.8462991980673</v>
          </cell>
          <cell r="AA287">
            <v>53.877568938997058</v>
          </cell>
          <cell r="AB287">
            <v>83.603648624701748</v>
          </cell>
          <cell r="AC287">
            <v>120.59947825421108</v>
          </cell>
          <cell r="AD287">
            <v>164.26904705714537</v>
          </cell>
          <cell r="AE287">
            <v>210.91425346679549</v>
          </cell>
          <cell r="AF287">
            <v>-203.64488491148052</v>
          </cell>
          <cell r="AG287">
            <v>-177.44695843176726</v>
          </cell>
          <cell r="AH287">
            <v>-149.94963322423393</v>
          </cell>
          <cell r="AI287">
            <v>-116.96753744783882</v>
          </cell>
          <cell r="AJ287">
            <v>-80.428196615652823</v>
          </cell>
          <cell r="AK287">
            <v>-43.444485251521471</v>
          </cell>
          <cell r="AL287" t="e">
            <v>#REF!</v>
          </cell>
          <cell r="AM287" t="e">
            <v>#REF!</v>
          </cell>
          <cell r="AN287" t="e">
            <v>#REF!</v>
          </cell>
          <cell r="AO287" t="e">
            <v>#REF!</v>
          </cell>
          <cell r="AP287" t="e">
            <v>#REF!</v>
          </cell>
        </row>
        <row r="288">
          <cell r="Z288">
            <v>-4.7898784245851687</v>
          </cell>
          <cell r="AA288">
            <v>-4.6029350772459452</v>
          </cell>
          <cell r="AB288">
            <v>3.47670755184879E-2</v>
          </cell>
          <cell r="AC288">
            <v>8.4455489891980164</v>
          </cell>
          <cell r="AD288">
            <v>27.000567937043627</v>
          </cell>
          <cell r="AE288">
            <v>47.787295001199936</v>
          </cell>
          <cell r="AF288">
            <v>-186.10357786598405</v>
          </cell>
          <cell r="AG288">
            <v>-169.06574808492047</v>
          </cell>
          <cell r="AH288">
            <v>-148.78670927593629</v>
          </cell>
          <cell r="AI288">
            <v>-126.27245416884017</v>
          </cell>
          <cell r="AJ288">
            <v>-101.92213451190447</v>
          </cell>
          <cell r="AK288">
            <v>-76.667174740452722</v>
          </cell>
          <cell r="AL288" t="e">
            <v>#REF!</v>
          </cell>
          <cell r="AM288" t="e">
            <v>#REF!</v>
          </cell>
          <cell r="AN288" t="e">
            <v>#REF!</v>
          </cell>
          <cell r="AO288" t="e">
            <v>#REF!</v>
          </cell>
          <cell r="AP288" t="e">
            <v>#REF!</v>
          </cell>
        </row>
        <row r="289">
          <cell r="Z289">
            <v>181.86496677408763</v>
          </cell>
          <cell r="AA289">
            <v>330.92709359302444</v>
          </cell>
          <cell r="AB289">
            <v>493.80126164716057</v>
          </cell>
          <cell r="AC289">
            <v>676.0112784479802</v>
          </cell>
          <cell r="AD289">
            <v>884.60118472790782</v>
          </cell>
          <cell r="AE289">
            <v>1103.8349568829608</v>
          </cell>
          <cell r="AF289">
            <v>-1188.8982614889162</v>
          </cell>
          <cell r="AG289">
            <v>-1061.5239741720195</v>
          </cell>
          <cell r="AH289">
            <v>-911.88636743718371</v>
          </cell>
          <cell r="AI289">
            <v>-749.31909106923433</v>
          </cell>
          <cell r="AJ289">
            <v>-579.91846537154447</v>
          </cell>
          <cell r="AK289">
            <v>-410.61351788251699</v>
          </cell>
          <cell r="AL289" t="e">
            <v>#REF!</v>
          </cell>
          <cell r="AM289" t="e">
            <v>#REF!</v>
          </cell>
          <cell r="AN289" t="e">
            <v>#REF!</v>
          </cell>
          <cell r="AO289" t="e">
            <v>#REF!</v>
          </cell>
          <cell r="AP289" t="e">
            <v>#REF!</v>
          </cell>
        </row>
        <row r="290">
          <cell r="Z290">
            <v>-13.230982165035044</v>
          </cell>
          <cell r="AA290">
            <v>-4.6286489514036475</v>
          </cell>
          <cell r="AB290">
            <v>8.8868199070507501</v>
          </cell>
          <cell r="AC290">
            <v>24.073783033586039</v>
          </cell>
          <cell r="AD290">
            <v>44.980698738606463</v>
          </cell>
          <cell r="AE290">
            <v>67.112887032513726</v>
          </cell>
          <cell r="AF290">
            <v>-193.19902723996196</v>
          </cell>
          <cell r="AG290">
            <v>-178.80828883277758</v>
          </cell>
          <cell r="AH290">
            <v>-161.32043330283338</v>
          </cell>
          <cell r="AI290">
            <v>-141.66335555130502</v>
          </cell>
          <cell r="AJ290">
            <v>-119.39183571586113</v>
          </cell>
          <cell r="AK290">
            <v>-94.584163584308385</v>
          </cell>
          <cell r="AL290" t="e">
            <v>#REF!</v>
          </cell>
          <cell r="AM290" t="e">
            <v>#REF!</v>
          </cell>
          <cell r="AN290" t="e">
            <v>#REF!</v>
          </cell>
          <cell r="AO290" t="e">
            <v>#REF!</v>
          </cell>
          <cell r="AP290" t="e">
            <v>#REF!</v>
          </cell>
        </row>
        <row r="291">
          <cell r="Z291">
            <v>191.78201716802278</v>
          </cell>
          <cell r="AA291">
            <v>401.26187324838725</v>
          </cell>
          <cell r="AB291">
            <v>632.30699935290977</v>
          </cell>
          <cell r="AC291">
            <v>870.67833263537545</v>
          </cell>
          <cell r="AD291">
            <v>1137.4432002761187</v>
          </cell>
          <cell r="AE291">
            <v>1427.8581702515046</v>
          </cell>
          <cell r="AF291">
            <v>-943.64929362109967</v>
          </cell>
          <cell r="AG291">
            <v>-830.73489153393609</v>
          </cell>
          <cell r="AH291">
            <v>-701.42726210981823</v>
          </cell>
          <cell r="AI291">
            <v>-562.79269129124987</v>
          </cell>
          <cell r="AJ291">
            <v>-422.13216213887392</v>
          </cell>
          <cell r="AK291">
            <v>-288.43902377424831</v>
          </cell>
          <cell r="AL291" t="e">
            <v>#REF!</v>
          </cell>
          <cell r="AM291" t="e">
            <v>#REF!</v>
          </cell>
          <cell r="AN291" t="e">
            <v>#REF!</v>
          </cell>
          <cell r="AO291" t="e">
            <v>#REF!</v>
          </cell>
          <cell r="AP291" t="e">
            <v>#REF!</v>
          </cell>
        </row>
        <row r="292">
          <cell r="Z292">
            <v>110.26607241334023</v>
          </cell>
          <cell r="AA292">
            <v>165.51016953266264</v>
          </cell>
          <cell r="AB292">
            <v>215.46833567435635</v>
          </cell>
          <cell r="AC292">
            <v>296.52261911941594</v>
          </cell>
          <cell r="AD292">
            <v>389.10348363799153</v>
          </cell>
          <cell r="AE292">
            <v>508.8938740870492</v>
          </cell>
          <cell r="AF292">
            <v>-667.95774046880103</v>
          </cell>
          <cell r="AG292">
            <v>-570.83811624053146</v>
          </cell>
          <cell r="AH292">
            <v>-461.16475719620928</v>
          </cell>
          <cell r="AI292">
            <v>-347.83401534763044</v>
          </cell>
          <cell r="AJ292">
            <v>-238.43306290269916</v>
          </cell>
          <cell r="AK292">
            <v>-140.08271905662914</v>
          </cell>
          <cell r="AL292" t="e">
            <v>#REF!</v>
          </cell>
          <cell r="AM292" t="e">
            <v>#REF!</v>
          </cell>
          <cell r="AN292" t="e">
            <v>#REF!</v>
          </cell>
          <cell r="AO292" t="e">
            <v>#REF!</v>
          </cell>
          <cell r="AP292" t="e">
            <v>#REF!</v>
          </cell>
        </row>
        <row r="293">
          <cell r="Z293">
            <v>223.82619542825682</v>
          </cell>
          <cell r="AA293">
            <v>379.38628649827479</v>
          </cell>
          <cell r="AB293">
            <v>533.31470986747513</v>
          </cell>
          <cell r="AC293">
            <v>709.60708570080487</v>
          </cell>
          <cell r="AD293">
            <v>912.80700246075435</v>
          </cell>
          <cell r="AE293">
            <v>1155.6838249536027</v>
          </cell>
          <cell r="AF293">
            <v>-1036.1840806466403</v>
          </cell>
          <cell r="AG293">
            <v>-911.83505285727881</v>
          </cell>
          <cell r="AH293">
            <v>-768.97454978119868</v>
          </cell>
          <cell r="AI293">
            <v>-614.20903960664805</v>
          </cell>
          <cell r="AJ293">
            <v>-454.78309125899267</v>
          </cell>
          <cell r="AK293">
            <v>-296.62699880100615</v>
          </cell>
          <cell r="AL293" t="e">
            <v>#REF!</v>
          </cell>
          <cell r="AM293" t="e">
            <v>#REF!</v>
          </cell>
          <cell r="AN293" t="e">
            <v>#REF!</v>
          </cell>
          <cell r="AO293" t="e">
            <v>#REF!</v>
          </cell>
          <cell r="AP293" t="e">
            <v>#REF!</v>
          </cell>
        </row>
        <row r="294">
          <cell r="Z294">
            <v>1032.479528891246</v>
          </cell>
          <cell r="AA294">
            <v>1499.4660979232035</v>
          </cell>
          <cell r="AB294">
            <v>1988.3668277658062</v>
          </cell>
          <cell r="AC294">
            <v>2567.610074708904</v>
          </cell>
          <cell r="AD294">
            <v>3164.9204977384534</v>
          </cell>
          <cell r="AE294">
            <v>3770.7152190030661</v>
          </cell>
          <cell r="AF294">
            <v>-1516.2234182850457</v>
          </cell>
          <cell r="AG294">
            <v>-1156.9168808155214</v>
          </cell>
          <cell r="AH294">
            <v>-780.47142368507195</v>
          </cell>
          <cell r="AI294">
            <v>-423.00793994394695</v>
          </cell>
          <cell r="AJ294">
            <v>-123.88570117059862</v>
          </cell>
          <cell r="AK294">
            <v>110.24192606439087</v>
          </cell>
          <cell r="AL294" t="e">
            <v>#REF!</v>
          </cell>
          <cell r="AM294" t="e">
            <v>#REF!</v>
          </cell>
          <cell r="AN294" t="e">
            <v>#REF!</v>
          </cell>
          <cell r="AO294" t="e">
            <v>#REF!</v>
          </cell>
          <cell r="AP294" t="e">
            <v>#REF!</v>
          </cell>
        </row>
        <row r="295">
          <cell r="Z295">
            <v>45.079794150043867</v>
          </cell>
          <cell r="AA295">
            <v>60.745873577401284</v>
          </cell>
          <cell r="AB295">
            <v>75.954268116543446</v>
          </cell>
          <cell r="AC295">
            <v>92.749727055062621</v>
          </cell>
          <cell r="AD295">
            <v>113.61950601986238</v>
          </cell>
          <cell r="AE295">
            <v>135.20257595692709</v>
          </cell>
          <cell r="AF295">
            <v>-65.153596689925578</v>
          </cell>
          <cell r="AG295">
            <v>-52.927954870733622</v>
          </cell>
          <cell r="AH295">
            <v>-39.736536365469753</v>
          </cell>
          <cell r="AI295">
            <v>-26.515654098364823</v>
          </cell>
          <cell r="AJ295">
            <v>-14.330142812801874</v>
          </cell>
          <cell r="AK295">
            <v>-3.9326447413962384</v>
          </cell>
          <cell r="AL295" t="e">
            <v>#REF!</v>
          </cell>
          <cell r="AM295" t="e">
            <v>#REF!</v>
          </cell>
          <cell r="AN295" t="e">
            <v>#REF!</v>
          </cell>
          <cell r="AO295" t="e">
            <v>#REF!</v>
          </cell>
          <cell r="AP295" t="e">
            <v>#REF!</v>
          </cell>
        </row>
        <row r="296">
          <cell r="Z296">
            <v>141.1039700367686</v>
          </cell>
          <cell r="AA296">
            <v>224.32321813420754</v>
          </cell>
          <cell r="AB296">
            <v>316.68404186367934</v>
          </cell>
          <cell r="AC296">
            <v>420.66922438207553</v>
          </cell>
          <cell r="AD296">
            <v>524.06330160383573</v>
          </cell>
          <cell r="AE296">
            <v>625.90708529566757</v>
          </cell>
          <cell r="AF296">
            <v>-347.65116559502542</v>
          </cell>
          <cell r="AG296">
            <v>-278.72992140657806</v>
          </cell>
          <cell r="AH296">
            <v>-207.00538987847568</v>
          </cell>
          <cell r="AI296">
            <v>-139.77515138200206</v>
          </cell>
          <cell r="AJ296">
            <v>-83.637104307170148</v>
          </cell>
          <cell r="AK296">
            <v>-42.492197962956467</v>
          </cell>
          <cell r="AL296" t="e">
            <v>#REF!</v>
          </cell>
          <cell r="AM296" t="e">
            <v>#REF!</v>
          </cell>
          <cell r="AN296" t="e">
            <v>#REF!</v>
          </cell>
          <cell r="AO296" t="e">
            <v>#REF!</v>
          </cell>
          <cell r="AP296" t="e">
            <v>#REF!</v>
          </cell>
        </row>
        <row r="297">
          <cell r="Z297">
            <v>15.738081247926175</v>
          </cell>
          <cell r="AA297">
            <v>55.549073985646999</v>
          </cell>
          <cell r="AB297">
            <v>97.999277887488347</v>
          </cell>
          <cell r="AC297">
            <v>148.70132727381525</v>
          </cell>
          <cell r="AD297">
            <v>200.89534858817944</v>
          </cell>
          <cell r="AE297">
            <v>262.6101153651075</v>
          </cell>
          <cell r="AF297">
            <v>-295.94209730880368</v>
          </cell>
          <cell r="AG297">
            <v>-264.02839725508068</v>
          </cell>
          <cell r="AH297">
            <v>-227.0864652966242</v>
          </cell>
          <cell r="AI297">
            <v>-186.92967911621503</v>
          </cell>
          <cell r="AJ297">
            <v>-145.0264421959476</v>
          </cell>
          <cell r="AK297">
            <v>-103.42562473036466</v>
          </cell>
          <cell r="AL297" t="e">
            <v>#REF!</v>
          </cell>
          <cell r="AM297" t="e">
            <v>#REF!</v>
          </cell>
          <cell r="AN297" t="e">
            <v>#REF!</v>
          </cell>
          <cell r="AO297" t="e">
            <v>#REF!</v>
          </cell>
          <cell r="AP297" t="e">
            <v>#REF!</v>
          </cell>
        </row>
        <row r="298">
          <cell r="Z298">
            <v>238.20816742245711</v>
          </cell>
          <cell r="AA298">
            <v>381.58711193132649</v>
          </cell>
          <cell r="AB298">
            <v>535.10052815683935</v>
          </cell>
          <cell r="AC298">
            <v>698.08824984871967</v>
          </cell>
          <cell r="AD298">
            <v>865.49722763434988</v>
          </cell>
          <cell r="AE298">
            <v>1036.3942266986121</v>
          </cell>
          <cell r="AF298">
            <v>-697.19802073107428</v>
          </cell>
          <cell r="AG298">
            <v>-592.66654975208451</v>
          </cell>
          <cell r="AH298">
            <v>-474.95424358126718</v>
          </cell>
          <cell r="AI298">
            <v>-355.23645895843163</v>
          </cell>
          <cell r="AJ298">
            <v>-240.62144617054767</v>
          </cell>
          <cell r="AK298">
            <v>-140.59624664673498</v>
          </cell>
          <cell r="AL298" t="e">
            <v>#REF!</v>
          </cell>
          <cell r="AM298" t="e">
            <v>#REF!</v>
          </cell>
          <cell r="AN298" t="e">
            <v>#REF!</v>
          </cell>
          <cell r="AO298" t="e">
            <v>#REF!</v>
          </cell>
          <cell r="AP298" t="e">
            <v>#REF!</v>
          </cell>
        </row>
        <row r="299">
          <cell r="Z299">
            <v>21.270022343339804</v>
          </cell>
          <cell r="AA299">
            <v>45.613014173641147</v>
          </cell>
          <cell r="AB299">
            <v>68.590731952127811</v>
          </cell>
          <cell r="AC299">
            <v>92.805841396198758</v>
          </cell>
          <cell r="AD299">
            <v>121.22697416483618</v>
          </cell>
          <cell r="AE299">
            <v>163.90988710853929</v>
          </cell>
          <cell r="AF299">
            <v>-180.31413895496021</v>
          </cell>
          <cell r="AG299">
            <v>-152.73480364476569</v>
          </cell>
          <cell r="AH299">
            <v>-120.5754569803249</v>
          </cell>
          <cell r="AI299">
            <v>-88.69173679715297</v>
          </cell>
          <cell r="AJ299">
            <v>-56.998384357601736</v>
          </cell>
          <cell r="AK299">
            <v>-28.437918261917048</v>
          </cell>
          <cell r="AL299" t="e">
            <v>#REF!</v>
          </cell>
          <cell r="AM299" t="e">
            <v>#REF!</v>
          </cell>
          <cell r="AN299" t="e">
            <v>#REF!</v>
          </cell>
          <cell r="AO299" t="e">
            <v>#REF!</v>
          </cell>
          <cell r="AP299" t="e">
            <v>#REF!</v>
          </cell>
        </row>
        <row r="305">
          <cell r="F305">
            <v>17.784863767888599</v>
          </cell>
          <cell r="G305">
            <v>17.696725104532462</v>
          </cell>
          <cell r="H305">
            <v>17.609023240922426</v>
          </cell>
          <cell r="I305">
            <v>17.52175601235561</v>
          </cell>
          <cell r="J305">
            <v>17.426261493956673</v>
          </cell>
          <cell r="K305">
            <v>17.322679128959557</v>
          </cell>
          <cell r="L305">
            <v>17.211159582908031</v>
          </cell>
          <cell r="M305">
            <v>17.09186437855135</v>
          </cell>
          <cell r="N305">
            <v>16.964965506125449</v>
          </cell>
          <cell r="O305">
            <v>16.830645010335544</v>
          </cell>
          <cell r="P305">
            <v>16.689094555427687</v>
          </cell>
          <cell r="Q305">
            <v>16.540514969803006</v>
          </cell>
          <cell r="R305">
            <v>16.385115771687776</v>
          </cell>
          <cell r="S305">
            <v>16.223114677425958</v>
          </cell>
          <cell r="T305">
            <v>16.054737094007152</v>
          </cell>
          <cell r="U305">
            <v>15.880215597482925</v>
          </cell>
          <cell r="V305">
            <v>15.699789398957215</v>
          </cell>
          <cell r="W305">
            <v>15.513703799862437</v>
          </cell>
          <cell r="X305">
            <v>0.47882842736883524</v>
          </cell>
        </row>
        <row r="306">
          <cell r="F306">
            <v>822.01088964293388</v>
          </cell>
          <cell r="G306">
            <v>793.01668092002194</v>
          </cell>
          <cell r="H306">
            <v>765.04516441452461</v>
          </cell>
          <cell r="I306">
            <v>738.06026742718109</v>
          </cell>
          <cell r="J306">
            <v>709.47492894811671</v>
          </cell>
          <cell r="K306">
            <v>679.55209440625288</v>
          </cell>
          <cell r="L306">
            <v>648.55816707615452</v>
          </cell>
          <cell r="M306">
            <v>616.75912710385933</v>
          </cell>
          <cell r="N306">
            <v>584.41682804103107</v>
          </cell>
          <cell r="O306">
            <v>551.78554046613272</v>
          </cell>
          <cell r="P306">
            <v>519.10880294951869</v>
          </cell>
          <cell r="Q306">
            <v>486.6166300737479</v>
          </cell>
          <cell r="R306">
            <v>454.52311584318915</v>
          </cell>
          <cell r="S306">
            <v>423.02445900869066</v>
          </cell>
          <cell r="T306">
            <v>392.29742498691149</v>
          </cell>
          <cell r="U306">
            <v>362.49824754117583</v>
          </cell>
          <cell r="V306">
            <v>333.7619625480063</v>
          </cell>
          <cell r="W306">
            <v>306.20215629217245</v>
          </cell>
          <cell r="X306">
            <v>1.990680034736596</v>
          </cell>
        </row>
        <row r="307">
          <cell r="F307">
            <v>8.1714063265163652</v>
          </cell>
          <cell r="G307">
            <v>7.9854225728379218</v>
          </cell>
          <cell r="H307">
            <v>7.8036718673338266</v>
          </cell>
          <cell r="I307">
            <v>7.6260578645088861</v>
          </cell>
          <cell r="J307">
            <v>7.4353480460219297</v>
          </cell>
          <cell r="K307">
            <v>7.2327360845728492</v>
          </cell>
          <cell r="L307">
            <v>7.0194655017155467</v>
          </cell>
          <cell r="M307">
            <v>6.7968170346229249</v>
          </cell>
          <cell r="N307">
            <v>6.5660959394814995</v>
          </cell>
          <cell r="O307">
            <v>6.3286194057469913</v>
          </cell>
          <cell r="P307">
            <v>6.0857042484130801</v>
          </cell>
          <cell r="Q307">
            <v>5.8386550355705946</v>
          </cell>
          <cell r="R307">
            <v>5.5887527961561378</v>
          </cell>
          <cell r="S307">
            <v>5.3372444382459108</v>
          </cell>
          <cell r="T307">
            <v>5.0853329919177552</v>
          </cell>
          <cell r="U307">
            <v>4.8341687729830367</v>
          </cell>
          <cell r="V307">
            <v>4.5848415451960829</v>
          </cell>
          <cell r="W307">
            <v>4.3383737393024377</v>
          </cell>
          <cell r="X307">
            <v>7.8008447341311413</v>
          </cell>
        </row>
        <row r="308">
          <cell r="F308">
            <v>13.933507560684925</v>
          </cell>
          <cell r="G308">
            <v>13.278510680173641</v>
          </cell>
          <cell r="H308">
            <v>12.654304389297522</v>
          </cell>
          <cell r="I308">
            <v>12.059441260689676</v>
          </cell>
          <cell r="J308">
            <v>11.437338826300632</v>
          </cell>
          <cell r="K308">
            <v>10.795224504833818</v>
          </cell>
          <cell r="L308">
            <v>10.140217284836069</v>
          </cell>
          <cell r="M308">
            <v>9.4792010517831429</v>
          </cell>
          <cell r="N308">
            <v>8.8187107691868558</v>
          </cell>
          <cell r="O308">
            <v>8.1648339066931683</v>
          </cell>
          <cell r="P308">
            <v>7.5231288633363338</v>
          </cell>
          <cell r="Q308">
            <v>6.898561466528724</v>
          </cell>
          <cell r="R308">
            <v>6.2954599662643949</v>
          </cell>
          <cell r="S308">
            <v>5.7174883163324823</v>
          </cell>
          <cell r="T308">
            <v>5.1676369634838437</v>
          </cell>
          <cell r="U308">
            <v>4.6482298704425444</v>
          </cell>
          <cell r="V308">
            <v>4.1609460933376754</v>
          </cell>
          <cell r="W308">
            <v>3.7068539271770056</v>
          </cell>
          <cell r="X308">
            <v>1.9709498469205404</v>
          </cell>
        </row>
        <row r="309">
          <cell r="F309">
            <v>1.9603954287797944</v>
          </cell>
          <cell r="G309">
            <v>1.9347202180637384</v>
          </cell>
          <cell r="H309">
            <v>1.9093812744270868</v>
          </cell>
          <cell r="I309">
            <v>1.8843741937950322</v>
          </cell>
          <cell r="J309">
            <v>1.8572445211503499</v>
          </cell>
          <cell r="K309">
            <v>1.8280937867831641</v>
          </cell>
          <cell r="L309">
            <v>1.7970299208121103</v>
          </cell>
          <cell r="M309">
            <v>1.7641665886551283</v>
          </cell>
          <cell r="N309">
            <v>1.729622499904923</v>
          </cell>
          <cell r="O309">
            <v>1.6935206964732812</v>
          </cell>
          <cell r="P309">
            <v>1.6559878259544001</v>
          </cell>
          <cell r="Q309">
            <v>1.6171534061796686</v>
          </cell>
          <cell r="R309">
            <v>1.5771490868959837</v>
          </cell>
          <cell r="S309">
            <v>1.5361079143983398</v>
          </cell>
          <cell r="T309">
            <v>1.494163604787647</v>
          </cell>
          <cell r="U309">
            <v>1.4514498313096851</v>
          </cell>
          <cell r="V309">
            <v>1.4080995309646664</v>
          </cell>
          <cell r="W309">
            <v>1.3642442352634325</v>
          </cell>
          <cell r="X309">
            <v>0.27256702917581299</v>
          </cell>
        </row>
        <row r="310">
          <cell r="F310">
            <v>21.18956281379652</v>
          </cell>
          <cell r="G310">
            <v>20.597522539873239</v>
          </cell>
          <cell r="H310">
            <v>20.022023979860112</v>
          </cell>
          <cell r="I310">
            <v>19.462604955234607</v>
          </cell>
          <cell r="J310">
            <v>18.865280069976347</v>
          </cell>
          <cell r="K310">
            <v>18.234541411048646</v>
          </cell>
          <cell r="L310">
            <v>17.575016160721233</v>
          </cell>
          <cell r="M310">
            <v>16.891410624462182</v>
          </cell>
          <cell r="N310">
            <v>16.188455105896672</v>
          </cell>
          <cell r="O310">
            <v>15.47085051566664</v>
          </cell>
          <cell r="P310">
            <v>14.743217534166451</v>
          </cell>
          <cell r="Q310">
            <v>14.010049065713206</v>
          </cell>
          <cell r="R310">
            <v>13.27566662641239</v>
          </cell>
          <cell r="S310">
            <v>12.544181202718891</v>
          </cell>
          <cell r="T310">
            <v>11.81945900553646</v>
          </cell>
          <cell r="U310">
            <v>11.105092428755915</v>
          </cell>
          <cell r="V310">
            <v>10.404376404465307</v>
          </cell>
          <cell r="W310">
            <v>9.7202902325947456</v>
          </cell>
          <cell r="X310">
            <v>2.5559084912343706</v>
          </cell>
        </row>
        <row r="311">
          <cell r="F311">
            <v>16.048849273874467</v>
          </cell>
          <cell r="G311">
            <v>15.737910963452563</v>
          </cell>
          <cell r="H311">
            <v>15.43299692500419</v>
          </cell>
          <cell r="I311">
            <v>15.13399044131698</v>
          </cell>
          <cell r="J311">
            <v>14.811769998320212</v>
          </cell>
          <cell r="K311">
            <v>14.468076032075125</v>
          </cell>
          <cell r="L311">
            <v>14.104734763737305</v>
          </cell>
          <cell r="M311">
            <v>13.723642105588784</v>
          </cell>
          <cell r="N311">
            <v>13.326747283301538</v>
          </cell>
          <cell r="O311">
            <v>12.91603637098291</v>
          </cell>
          <cell r="P311">
            <v>12.493515931611896</v>
          </cell>
          <cell r="Q311">
            <v>12.061196948674219</v>
          </cell>
          <cell r="R311">
            <v>11.621079225341825</v>
          </cell>
          <cell r="S311">
            <v>11.175136415661083</v>
          </cell>
          <cell r="T311">
            <v>10.725301838196248</v>
          </cell>
          <cell r="U311">
            <v>10.273455206733885</v>
          </cell>
          <cell r="V311">
            <v>9.8214103953279164</v>
          </cell>
          <cell r="W311">
            <v>9.3709043365078379</v>
          </cell>
          <cell r="X311">
            <v>3.0352589215630927</v>
          </cell>
        </row>
        <row r="312">
          <cell r="F312">
            <v>22.539930897508167</v>
          </cell>
          <cell r="G312">
            <v>22.057315036138611</v>
          </cell>
          <cell r="H312">
            <v>21.585032749911967</v>
          </cell>
          <cell r="I312">
            <v>21.122862780507116</v>
          </cell>
          <cell r="J312">
            <v>20.625897261348232</v>
          </cell>
          <cell r="K312">
            <v>20.097078513410985</v>
          </cell>
          <cell r="L312">
            <v>19.539480585257536</v>
          </cell>
          <cell r="M312">
            <v>18.956279649067554</v>
          </cell>
          <cell r="N312">
            <v>18.350724097943719</v>
          </cell>
          <cell r="O312">
            <v>17.726104734799176</v>
          </cell>
          <cell r="P312">
            <v>17.085725430545011</v>
          </cell>
          <cell r="Q312">
            <v>16.432874610658899</v>
          </cell>
          <cell r="R312">
            <v>15.770797905074541</v>
          </cell>
          <cell r="S312">
            <v>15.102672267327597</v>
          </cell>
          <cell r="T312">
            <v>14.431581835750638</v>
          </cell>
          <cell r="U312">
            <v>13.760495773012819</v>
          </cell>
          <cell r="V312">
            <v>13.092248281274841</v>
          </cell>
          <cell r="W312">
            <v>12.4295209495229</v>
          </cell>
          <cell r="X312">
            <v>2.9631747768844696</v>
          </cell>
        </row>
        <row r="313">
          <cell r="F313">
            <v>45.390795290396547</v>
          </cell>
          <cell r="G313">
            <v>44.33276305555701</v>
          </cell>
          <cell r="H313">
            <v>43.299392918017112</v>
          </cell>
          <cell r="I313">
            <v>42.290110019069154</v>
          </cell>
          <cell r="J313">
            <v>41.207049881511487</v>
          </cell>
          <cell r="K313">
            <v>40.057139468923651</v>
          </cell>
          <cell r="L313">
            <v>38.847586508192563</v>
          </cell>
          <cell r="M313">
            <v>37.585804732905515</v>
          </cell>
          <cell r="N313">
            <v>36.279338907644906</v>
          </cell>
          <cell r="O313">
            <v>34.935790682043887</v>
          </cell>
          <cell r="P313">
            <v>33.562746277192645</v>
          </cell>
          <cell r="Q313">
            <v>32.167706943669728</v>
          </cell>
          <cell r="R313">
            <v>30.758023051999245</v>
          </cell>
          <cell r="S313">
            <v>29.340832584876885</v>
          </cell>
          <cell r="T313">
            <v>27.923004698456346</v>
          </cell>
          <cell r="U313">
            <v>26.511088909885363</v>
          </cell>
          <cell r="V313">
            <v>25.111270352748253</v>
          </cell>
          <cell r="W313">
            <v>23.729331423742245</v>
          </cell>
          <cell r="X313">
            <v>3.0501431141168038</v>
          </cell>
        </row>
        <row r="314">
          <cell r="F314">
            <v>8.3413370614546594</v>
          </cell>
          <cell r="G314">
            <v>8.1691130161721439</v>
          </cell>
          <cell r="H314">
            <v>8.0004448902290513</v>
          </cell>
          <cell r="I314">
            <v>7.8352592643631196</v>
          </cell>
          <cell r="J314">
            <v>7.6574915912890198</v>
          </cell>
          <cell r="K314">
            <v>7.4681599155390295</v>
          </cell>
          <cell r="L314">
            <v>7.268329589861187</v>
          </cell>
          <cell r="M314">
            <v>7.0591033396809069</v>
          </cell>
          <cell r="N314">
            <v>6.8416111990160973</v>
          </cell>
          <cell r="O314">
            <v>6.6170004452913922</v>
          </cell>
          <cell r="P314">
            <v>6.386425656977698</v>
          </cell>
          <cell r="Q314">
            <v>6.1510390125324825</v>
          </cell>
          <cell r="R314">
            <v>5.9119809418921516</v>
          </cell>
          <cell r="S314">
            <v>5.6703712329596403</v>
          </cell>
          <cell r="T314">
            <v>5.4273006853538197</v>
          </cell>
          <cell r="U314">
            <v>5.1838233923782511</v>
          </cell>
          <cell r="V314">
            <v>4.9409497199758059</v>
          </cell>
          <cell r="W314">
            <v>4.6996400386213448</v>
          </cell>
          <cell r="X314">
            <v>3.1724395660395981</v>
          </cell>
        </row>
        <row r="315">
          <cell r="F315">
            <v>7.6489632326466053</v>
          </cell>
          <cell r="G315">
            <v>7.4491463730973679</v>
          </cell>
          <cell r="H315">
            <v>7.2545494075580415</v>
          </cell>
          <cell r="I315">
            <v>7.0650359746948705</v>
          </cell>
          <cell r="J315">
            <v>6.8622842870466103</v>
          </cell>
          <cell r="K315">
            <v>6.6477308481134969</v>
          </cell>
          <cell r="L315">
            <v>6.4228612858648786</v>
          </cell>
          <cell r="M315">
            <v>6.1891933656267177</v>
          </cell>
          <cell r="N315">
            <v>5.9482601378646871</v>
          </cell>
          <cell r="O315">
            <v>5.7015934786596798</v>
          </cell>
          <cell r="P315">
            <v>5.4507082645119542</v>
          </cell>
          <cell r="Q315">
            <v>5.1970874025316709</v>
          </cell>
          <cell r="R315">
            <v>4.9421679127223639</v>
          </cell>
          <cell r="S315">
            <v>4.6873282316572045</v>
          </cell>
          <cell r="T315">
            <v>4.4338768771523958</v>
          </cell>
          <cell r="U315">
            <v>4.1830425823495352</v>
          </cell>
          <cell r="V315">
            <v>3.9359659757229073</v>
          </cell>
          <cell r="W315">
            <v>3.693692851701313</v>
          </cell>
          <cell r="X315">
            <v>4.2942158563236035</v>
          </cell>
        </row>
        <row r="316">
          <cell r="F316">
            <v>0.2</v>
          </cell>
          <cell r="G316">
            <v>0.19434399285942605</v>
          </cell>
          <cell r="H316">
            <v>0.18884793780272319</v>
          </cell>
          <cell r="I316">
            <v>0.18350731137924883</v>
          </cell>
          <cell r="J316">
            <v>0.1778069000509987</v>
          </cell>
          <cell r="K316">
            <v>0.1717900321757363</v>
          </cell>
          <cell r="L316">
            <v>0.16550130562307941</v>
          </cell>
          <cell r="M316">
            <v>0.15898604287367035</v>
          </cell>
          <cell r="N316">
            <v>0.15228975510655626</v>
          </cell>
          <cell r="O316">
            <v>0.14545762397292133</v>
          </cell>
          <cell r="P316">
            <v>0.13853400907729183</v>
          </cell>
          <cell r="Q316">
            <v>0.13156198835719662</v>
          </cell>
          <cell r="R316">
            <v>0.12458293759614598</v>
          </cell>
          <cell r="S316">
            <v>0.1176361542521876</v>
          </cell>
          <cell r="T316">
            <v>0.11075852966608866</v>
          </cell>
          <cell r="U316">
            <v>0.10398427256061711</v>
          </cell>
          <cell r="V316">
            <v>9.7344685586075036E-2</v>
          </cell>
          <cell r="W316">
            <v>9.0867995536284885E-2</v>
          </cell>
          <cell r="X316">
            <v>6.0602414813269059</v>
          </cell>
        </row>
        <row r="317">
          <cell r="F317">
            <v>40.218777242969651</v>
          </cell>
          <cell r="G317">
            <v>38.900996522839385</v>
          </cell>
          <cell r="H317">
            <v>37.626393297038597</v>
          </cell>
          <cell r="I317">
            <v>36.393552841563448</v>
          </cell>
          <cell r="J317">
            <v>35.084032536252757</v>
          </cell>
          <cell r="K317">
            <v>33.70914536271988</v>
          </cell>
          <cell r="L317">
            <v>32.280419135225252</v>
          </cell>
          <cell r="M317">
            <v>30.809437877571806</v>
          </cell>
          <cell r="N317">
            <v>29.307688746759208</v>
          </cell>
          <cell r="O317">
            <v>27.786417252467121</v>
          </cell>
          <cell r="P317">
            <v>26.256493212375258</v>
          </cell>
          <cell r="Q317">
            <v>24.728289525076288</v>
          </cell>
          <cell r="R317">
            <v>23.211575447645679</v>
          </cell>
          <cell r="S317">
            <v>21.715425647100396</v>
          </cell>
          <cell r="T317">
            <v>20.248145867369399</v>
          </cell>
          <cell r="U317">
            <v>18.817215628953594</v>
          </cell>
          <cell r="V317">
            <v>17.429247969261784</v>
          </cell>
          <cell r="W317">
            <v>16.089965848531467</v>
          </cell>
          <cell r="X317">
            <v>4.5218919927725576</v>
          </cell>
        </row>
        <row r="318">
          <cell r="F318">
            <v>-3.815065395680143</v>
          </cell>
          <cell r="G318">
            <v>-3.7371525388675257</v>
          </cell>
          <cell r="H318">
            <v>-3.6608308509149694</v>
          </cell>
          <cell r="I318">
            <v>-3.586067836308322</v>
          </cell>
          <cell r="J318">
            <v>-3.5055908160787324</v>
          </cell>
          <cell r="K318">
            <v>-3.4198560663957398</v>
          </cell>
          <cell r="L318">
            <v>-3.3293412939430418</v>
          </cell>
          <cell r="M318">
            <v>-3.2345412237874331</v>
          </cell>
          <cell r="N318">
            <v>-3.1359631264895165</v>
          </cell>
          <cell r="O318">
            <v>-3.0341223405810878</v>
          </cell>
          <cell r="P318">
            <v>-2.9295378450599774</v>
          </cell>
          <cell r="Q318">
            <v>-2.8227279342341935</v>
          </cell>
          <cell r="R318">
            <v>-2.7142060441507794</v>
          </cell>
          <cell r="S318">
            <v>-2.6044767760516025</v>
          </cell>
          <cell r="T318">
            <v>-2.4940321579006794</v>
          </cell>
          <cell r="U318">
            <v>-2.3833481801269936</v>
          </cell>
          <cell r="V318">
            <v>-2.2728816364308635</v>
          </cell>
          <cell r="W318">
            <v>-2.163067294922425</v>
          </cell>
          <cell r="X318">
            <v>3.4680879074882145</v>
          </cell>
        </row>
        <row r="319">
          <cell r="F319">
            <v>32.929073177864261</v>
          </cell>
          <cell r="G319">
            <v>31.695901657354572</v>
          </cell>
          <cell r="H319">
            <v>30.508911576291478</v>
          </cell>
          <cell r="I319">
            <v>29.366373471000319</v>
          </cell>
          <cell r="J319">
            <v>28.158938644819813</v>
          </cell>
          <cell r="K319">
            <v>26.89828592201938</v>
          </cell>
          <cell r="L319">
            <v>25.596187936140698</v>
          </cell>
          <cell r="M319">
            <v>24.264331748481794</v>
          </cell>
          <cell r="N319">
            <v>22.914149400309892</v>
          </cell>
          <cell r="O319">
            <v>21.556661689241214</v>
          </cell>
          <cell r="P319">
            <v>20.202337952572911</v>
          </cell>
          <cell r="Q319">
            <v>18.860974076747084</v>
          </cell>
          <cell r="R319">
            <v>17.541590354296911</v>
          </cell>
          <cell r="S319">
            <v>16.25235019935301</v>
          </cell>
          <cell r="T319">
            <v>15.000500131028799</v>
          </cell>
          <cell r="U319">
            <v>13.792330860086111</v>
          </cell>
          <cell r="V319">
            <v>12.633158785235949</v>
          </cell>
          <cell r="W319">
            <v>11.527326735455325</v>
          </cell>
          <cell r="X319">
            <v>5.824093989287964</v>
          </cell>
        </row>
        <row r="320">
          <cell r="F320">
            <v>42.054399973030826</v>
          </cell>
          <cell r="G320">
            <v>40.172688508975639</v>
          </cell>
          <cell r="H320">
            <v>38.375173657789198</v>
          </cell>
          <cell r="I320">
            <v>36.658088067380611</v>
          </cell>
          <cell r="J320">
            <v>34.857899410434811</v>
          </cell>
          <cell r="K320">
            <v>32.994728574003666</v>
          </cell>
          <cell r="L320">
            <v>31.088506107178947</v>
          </cell>
          <cell r="M320">
            <v>29.158628481900386</v>
          </cell>
          <cell r="N320">
            <v>27.223645267150676</v>
          </cell>
          <cell r="O320">
            <v>25.300983735286493</v>
          </cell>
          <cell r="P320">
            <v>23.406715872991928</v>
          </cell>
          <cell r="Q320">
            <v>21.555371143515373</v>
          </cell>
          <cell r="R320">
            <v>19.759796710905611</v>
          </cell>
          <cell r="S320">
            <v>18.031065256189549</v>
          </cell>
          <cell r="T320">
            <v>16.378429048116278</v>
          </cell>
          <cell r="U320">
            <v>14.809317626207639</v>
          </cell>
          <cell r="V320">
            <v>13.32937534943961</v>
          </cell>
          <cell r="W320">
            <v>11.942534186091162</v>
          </cell>
          <cell r="X320">
            <v>2.6219865812864538</v>
          </cell>
        </row>
        <row r="321">
          <cell r="F321">
            <v>450.65981615845726</v>
          </cell>
          <cell r="G321">
            <v>435.57483340816873</v>
          </cell>
          <cell r="H321">
            <v>420.99479184947847</v>
          </cell>
          <cell r="I321">
            <v>406.90278953352822</v>
          </cell>
          <cell r="J321">
            <v>391.94579148595585</v>
          </cell>
          <cell r="K321">
            <v>376.25539718240628</v>
          </cell>
          <cell r="L321">
            <v>359.96548895661999</v>
          </cell>
          <cell r="M321">
            <v>343.21035869831502</v>
          </cell>
          <cell r="N321">
            <v>326.12290568896555</v>
          </cell>
          <cell r="O321">
            <v>308.83293838084069</v>
          </cell>
          <cell r="P321">
            <v>291.4656090428644</v>
          </cell>
          <cell r="Q321">
            <v>274.14000572967984</v>
          </cell>
          <cell r="R321">
            <v>256.96792113873204</v>
          </cell>
          <cell r="S321">
            <v>240.05281277120923</v>
          </cell>
          <cell r="T321">
            <v>223.48896357293052</v>
          </cell>
          <cell r="U321">
            <v>207.36084706103051</v>
          </cell>
          <cell r="V321">
            <v>191.74269599004418</v>
          </cell>
          <cell r="W321">
            <v>176.69826900882722</v>
          </cell>
          <cell r="X321">
            <v>0.49666330878179943</v>
          </cell>
        </row>
        <row r="322">
          <cell r="F322">
            <v>31.660261490765631</v>
          </cell>
          <cell r="G322">
            <v>29.662593621352094</v>
          </cell>
          <cell r="H322">
            <v>27.790972623587145</v>
          </cell>
          <cell r="I322">
            <v>26.037445316616417</v>
          </cell>
          <cell r="J322">
            <v>24.23608448590138</v>
          </cell>
          <cell r="K322">
            <v>22.412794393956236</v>
          </cell>
          <cell r="L322">
            <v>20.592023201609187</v>
          </cell>
          <cell r="M322">
            <v>18.796262135419148</v>
          </cell>
          <cell r="N322">
            <v>17.045644623701971</v>
          </cell>
          <cell r="O322">
            <v>15.35765223190899</v>
          </cell>
          <cell r="P322">
            <v>13.746929027565846</v>
          </cell>
          <cell r="Q322">
            <v>12.225201175580032</v>
          </cell>
          <cell r="R322">
            <v>10.801294340750772</v>
          </cell>
          <cell r="S322">
            <v>9.4812380311724436</v>
          </cell>
          <cell r="T322">
            <v>8.2684434642423277</v>
          </cell>
          <cell r="U322">
            <v>7.163939920609681</v>
          </cell>
          <cell r="V322">
            <v>6.1666538532800006</v>
          </cell>
          <cell r="W322">
            <v>5.2737151681992254</v>
          </cell>
          <cell r="X322">
            <v>32.61121292988657</v>
          </cell>
        </row>
        <row r="323">
          <cell r="F323">
            <v>6.2374674683057068</v>
          </cell>
          <cell r="G323">
            <v>5.9250847458648845</v>
          </cell>
          <cell r="H323">
            <v>5.6283466685906118</v>
          </cell>
          <cell r="I323">
            <v>5.3464697266892784</v>
          </cell>
          <cell r="J323">
            <v>5.0526825376832356</v>
          </cell>
          <cell r="K323">
            <v>4.7505680063494902</v>
          </cell>
          <cell r="L323">
            <v>4.4436279958770752</v>
          </cell>
          <cell r="M323">
            <v>4.1352186345533442</v>
          </cell>
          <cell r="N323">
            <v>3.8284932477871032</v>
          </cell>
          <cell r="O323">
            <v>3.5263541165199155</v>
          </cell>
          <cell r="P323">
            <v>3.2314138780681718</v>
          </cell>
          <cell r="Q323">
            <v>2.945966994929297</v>
          </cell>
          <cell r="R323">
            <v>2.671971338732293</v>
          </cell>
          <cell r="S323">
            <v>2.4110395860723433</v>
          </cell>
          <cell r="T323">
            <v>2.1644398135947229</v>
          </cell>
          <cell r="U323">
            <v>1.9331044214398792</v>
          </cell>
          <cell r="V323">
            <v>1.7176463137128213</v>
          </cell>
          <cell r="W323">
            <v>1.5183811252554558</v>
          </cell>
          <cell r="X323">
            <v>7.2272592008065351</v>
          </cell>
        </row>
        <row r="324">
          <cell r="F324">
            <v>47.969276081674352</v>
          </cell>
          <cell r="G324">
            <v>44.826348607968342</v>
          </cell>
          <cell r="H324">
            <v>41.889344465024244</v>
          </cell>
          <cell r="I324">
            <v>39.144771639899716</v>
          </cell>
          <cell r="J324">
            <v>36.332976975223858</v>
          </cell>
          <cell r="K324">
            <v>33.495404235333019</v>
          </cell>
          <cell r="L324">
            <v>30.670897395531288</v>
          </cell>
          <cell r="M324">
            <v>27.894897045194057</v>
          </cell>
          <cell r="N324">
            <v>25.198811775684948</v>
          </cell>
          <cell r="O324">
            <v>22.609574135358312</v>
          </cell>
          <cell r="P324">
            <v>20.149381601838552</v>
          </cell>
          <cell r="Q324">
            <v>17.835614689605567</v>
          </cell>
          <cell r="R324">
            <v>15.680917183136453</v>
          </cell>
          <cell r="S324">
            <v>13.693417851324657</v>
          </cell>
          <cell r="T324">
            <v>11.877069022164038</v>
          </cell>
          <cell r="U324">
            <v>10.232075119585179</v>
          </cell>
          <cell r="V324">
            <v>8.7553836167346937</v>
          </cell>
          <cell r="W324">
            <v>7.4412116777629258</v>
          </cell>
          <cell r="X324">
            <v>2.9415488738358175</v>
          </cell>
        </row>
        <row r="325">
          <cell r="F325">
            <v>21.179563411107448</v>
          </cell>
          <cell r="G325">
            <v>20.49265755610206</v>
          </cell>
          <cell r="H325">
            <v>19.828029764363702</v>
          </cell>
          <cell r="I325">
            <v>19.184957502958181</v>
          </cell>
          <cell r="J325">
            <v>18.501640958329119</v>
          </cell>
          <cell r="K325">
            <v>17.783931792992323</v>
          </cell>
          <cell r="L325">
            <v>17.03779730375312</v>
          </cell>
          <cell r="M325">
            <v>16.269238969244263</v>
          </cell>
          <cell r="N325">
            <v>15.484213731289813</v>
          </cell>
          <cell r="O325">
            <v>14.688559414519828</v>
          </cell>
          <cell r="P325">
            <v>13.88792553460291</v>
          </cell>
          <cell r="Q325">
            <v>13.087710566259076</v>
          </cell>
          <cell r="R325">
            <v>12.293006544199761</v>
          </cell>
          <cell r="S325">
            <v>11.508551659949704</v>
          </cell>
          <cell r="T325">
            <v>10.738691301818559</v>
          </cell>
          <cell r="U325">
            <v>9.987347770603364</v>
          </cell>
          <cell r="V325">
            <v>9.2579986960053109</v>
          </cell>
          <cell r="W325">
            <v>8.5536639837312851</v>
          </cell>
          <cell r="X325">
            <v>0.74307864342814867</v>
          </cell>
        </row>
        <row r="326">
          <cell r="F326">
            <v>26.810014167186395</v>
          </cell>
          <cell r="G326">
            <v>25.572005557150437</v>
          </cell>
          <cell r="H326">
            <v>24.391164590106587</v>
          </cell>
          <cell r="I326">
            <v>23.264851430290559</v>
          </cell>
          <cell r="J326">
            <v>22.085884913948224</v>
          </cell>
          <cell r="K326">
            <v>20.867772854857108</v>
          </cell>
          <cell r="L326">
            <v>19.623848006705728</v>
          </cell>
          <cell r="M326">
            <v>18.367033443800693</v>
          </cell>
          <cell r="N326">
            <v>17.109630743087703</v>
          </cell>
          <cell r="O326">
            <v>15.863135409689905</v>
          </cell>
          <cell r="P326">
            <v>14.638082845870134</v>
          </cell>
          <cell r="Q326">
            <v>13.443926973987551</v>
          </cell>
          <cell r="R326">
            <v>12.288952439301379</v>
          </cell>
          <cell r="S326">
            <v>11.18022018630095</v>
          </cell>
          <cell r="T326">
            <v>10.123545164686394</v>
          </cell>
          <cell r="U326">
            <v>9.123504012761309</v>
          </cell>
          <cell r="V326">
            <v>8.1834698127836916</v>
          </cell>
          <cell r="W326">
            <v>7.3056704315299266</v>
          </cell>
          <cell r="X326">
            <v>8.8850444441020642</v>
          </cell>
        </row>
        <row r="327">
          <cell r="F327">
            <v>8.6126492052381192</v>
          </cell>
          <cell r="G327">
            <v>8.2459510845436714</v>
          </cell>
          <cell r="H327">
            <v>7.8948657571392431</v>
          </cell>
          <cell r="I327">
            <v>7.5587284819188403</v>
          </cell>
          <cell r="J327">
            <v>7.2054837047480014</v>
          </cell>
          <cell r="K327">
            <v>6.8389264799353695</v>
          </cell>
          <cell r="L327">
            <v>6.4628359064129119</v>
          </cell>
          <cell r="M327">
            <v>6.0809120610594398</v>
          </cell>
          <cell r="N327">
            <v>5.6967179311723743</v>
          </cell>
          <cell r="O327">
            <v>5.3136275387442646</v>
          </cell>
          <cell r="P327">
            <v>4.9347811991593122</v>
          </cell>
          <cell r="Q327">
            <v>4.5630485899800162</v>
          </cell>
          <cell r="R327">
            <v>4.201000032737487</v>
          </cell>
          <cell r="S327">
            <v>3.8508861227075899</v>
          </cell>
          <cell r="T327">
            <v>3.5146255882714641</v>
          </cell>
          <cell r="U327">
            <v>3.1938010310496527</v>
          </cell>
          <cell r="V327">
            <v>2.8896619974032394</v>
          </cell>
          <cell r="W327">
            <v>2.6031346661761163</v>
          </cell>
          <cell r="X327">
            <v>2.4696259927089108</v>
          </cell>
        </row>
        <row r="335">
          <cell r="G335">
            <v>26.064391974045197</v>
          </cell>
          <cell r="H335">
            <v>25.935221422065453</v>
          </cell>
          <cell r="I335">
            <v>25.806691016670189</v>
          </cell>
          <cell r="J335">
            <v>25.678797585405288</v>
          </cell>
          <cell r="K335">
            <v>25.538846749042033</v>
          </cell>
          <cell r="L335">
            <v>25.387042866925256</v>
          </cell>
          <cell r="M335">
            <v>25.223606745120225</v>
          </cell>
          <cell r="N335">
            <v>25.048775101338371</v>
          </cell>
          <cell r="O335">
            <v>24.862799993789611</v>
          </cell>
          <cell r="P335">
            <v>24.665948215889724</v>
          </cell>
          <cell r="Q335">
            <v>24.458500658856188</v>
          </cell>
          <cell r="R335">
            <v>24.240751644323101</v>
          </cell>
          <cell r="S335">
            <v>24.013008229192714</v>
          </cell>
          <cell r="T335">
            <v>23.775589485019474</v>
          </cell>
          <cell r="U335">
            <v>23.528825754290526</v>
          </cell>
          <cell r="V335">
            <v>23.273057886025072</v>
          </cell>
          <cell r="W335">
            <v>23.008636453163046</v>
          </cell>
          <cell r="X335">
            <v>0.48840499591621195</v>
          </cell>
        </row>
        <row r="336">
          <cell r="G336">
            <v>82.887266236877608</v>
          </cell>
          <cell r="H336">
            <v>79.96364231896635</v>
          </cell>
          <cell r="I336">
            <v>77.143141319706487</v>
          </cell>
          <cell r="J336">
            <v>74.422125857324673</v>
          </cell>
          <cell r="K336">
            <v>71.53973027006586</v>
          </cell>
          <cell r="L336">
            <v>68.522468595696978</v>
          </cell>
          <cell r="M336">
            <v>65.397203543001353</v>
          </cell>
          <cell r="N336">
            <v>62.190755154701215</v>
          </cell>
          <cell r="O336">
            <v>58.929527369388254</v>
          </cell>
          <cell r="P336">
            <v>55.639159498413214</v>
          </cell>
          <cell r="Q336">
            <v>52.344208693724163</v>
          </cell>
          <cell r="R336">
            <v>49.067868419280181</v>
          </cell>
          <cell r="S336">
            <v>45.831726791447423</v>
          </cell>
          <cell r="T336">
            <v>42.655567463096894</v>
          </cell>
          <cell r="U336">
            <v>39.557214531617944</v>
          </cell>
          <cell r="V336">
            <v>36.552421790176815</v>
          </cell>
          <cell r="W336">
            <v>33.654805548228644</v>
          </cell>
          <cell r="X336">
            <v>2.0304936354313279</v>
          </cell>
        </row>
        <row r="337">
          <cell r="G337">
            <v>6.9838259339291469</v>
          </cell>
          <cell r="H337">
            <v>6.8248718799599883</v>
          </cell>
          <cell r="I337">
            <v>6.669535669779072</v>
          </cell>
          <cell r="J337">
            <v>6.517734960134689</v>
          </cell>
          <cell r="K337">
            <v>6.3547416976552382</v>
          </cell>
          <cell r="L337">
            <v>6.1815760742177384</v>
          </cell>
          <cell r="M337">
            <v>5.9993008858367931</v>
          </cell>
          <cell r="N337">
            <v>5.8090107354638745</v>
          </cell>
          <cell r="O337">
            <v>5.6118211816260635</v>
          </cell>
          <cell r="P337">
            <v>5.4088579818139566</v>
          </cell>
          <cell r="Q337">
            <v>5.201246573478044</v>
          </cell>
          <cell r="R337">
            <v>4.9901019270531881</v>
          </cell>
          <cell r="S337">
            <v>4.7765188948514714</v>
          </cell>
          <cell r="T337">
            <v>4.5615631672341168</v>
          </cell>
          <cell r="U337">
            <v>4.3462629335141028</v>
          </cell>
          <cell r="V337">
            <v>4.1316013298952381</v>
          </cell>
          <cell r="W337">
            <v>3.9185097407763889</v>
          </cell>
          <cell r="X337">
            <v>7.8008447341311413</v>
          </cell>
        </row>
        <row r="338">
          <cell r="G338">
            <v>6.6450766504660912</v>
          </cell>
          <cell r="H338">
            <v>6.3326998524590499</v>
          </cell>
          <cell r="I338">
            <v>6.0350074996534477</v>
          </cell>
          <cell r="J338">
            <v>5.7513092945231881</v>
          </cell>
          <cell r="K338">
            <v>5.4546202990959998</v>
          </cell>
          <cell r="L338">
            <v>5.1483873662953199</v>
          </cell>
          <cell r="M338">
            <v>4.8360056372484959</v>
          </cell>
          <cell r="N338">
            <v>4.5207581292747658</v>
          </cell>
          <cell r="O338">
            <v>4.2057614541285542</v>
          </cell>
          <cell r="P338">
            <v>3.8939188077372791</v>
          </cell>
          <cell r="Q338">
            <v>3.5878810651570316</v>
          </cell>
          <cell r="R338">
            <v>3.2900164960890672</v>
          </cell>
          <cell r="S338">
            <v>3.0023893010118097</v>
          </cell>
          <cell r="T338">
            <v>2.7267468686331302</v>
          </cell>
          <cell r="U338">
            <v>2.4645153831203706</v>
          </cell>
          <cell r="V338">
            <v>2.2168031734687221</v>
          </cell>
          <cell r="W338">
            <v>1.9844110040678886</v>
          </cell>
          <cell r="X338">
            <v>2.0103688438589513</v>
          </cell>
        </row>
        <row r="339">
          <cell r="G339">
            <v>0.7198716062964361</v>
          </cell>
          <cell r="H339">
            <v>0.71044348026184778</v>
          </cell>
          <cell r="I339">
            <v>0.70113883396968368</v>
          </cell>
          <cell r="J339">
            <v>0.6919560502113139</v>
          </cell>
          <cell r="K339">
            <v>0.68199383506924949</v>
          </cell>
          <cell r="L339">
            <v>0.67128947121206162</v>
          </cell>
          <cell r="M339">
            <v>0.65988259137237615</v>
          </cell>
          <cell r="N339">
            <v>0.64781493432686621</v>
          </cell>
          <cell r="O339">
            <v>0.63513009111024277</v>
          </cell>
          <cell r="P339">
            <v>0.62187324361661733</v>
          </cell>
          <cell r="Q339">
            <v>0.60809089777317682</v>
          </cell>
          <cell r="R339">
            <v>0.593830613479295</v>
          </cell>
          <cell r="S339">
            <v>0.57914073348938588</v>
          </cell>
          <cell r="T339">
            <v>0.5640701133805861</v>
          </cell>
          <cell r="U339">
            <v>0.54866785468768631</v>
          </cell>
          <cell r="V339">
            <v>0.53298304320875867</v>
          </cell>
          <cell r="W339">
            <v>0.5170644943870929</v>
          </cell>
          <cell r="X339">
            <v>0.27801836975932925</v>
          </cell>
        </row>
        <row r="340">
          <cell r="G340">
            <v>9.7545971206676221</v>
          </cell>
          <cell r="H340">
            <v>9.4820518868617061</v>
          </cell>
          <cell r="I340">
            <v>9.217121616908365</v>
          </cell>
          <cell r="J340">
            <v>8.9595935473199901</v>
          </cell>
          <cell r="K340">
            <v>8.6846155472052526</v>
          </cell>
          <cell r="L340">
            <v>8.3942555449562235</v>
          </cell>
          <cell r="M340">
            <v>8.0906436599737468</v>
          </cell>
          <cell r="N340">
            <v>7.7759464359553601</v>
          </cell>
          <cell r="O340">
            <v>7.4523414641297068</v>
          </cell>
          <cell r="P340">
            <v>7.121992804690727</v>
          </cell>
          <cell r="Q340">
            <v>6.787027583906502</v>
          </cell>
          <cell r="R340">
            <v>6.449514106437217</v>
          </cell>
          <cell r="S340">
            <v>6.1114417785264035</v>
          </cell>
          <cell r="T340">
            <v>5.7747030892729789</v>
          </cell>
          <cell r="U340">
            <v>5.4410778455602209</v>
          </cell>
          <cell r="V340">
            <v>5.1122198028436632</v>
          </cell>
          <cell r="W340">
            <v>4.7896457802923136</v>
          </cell>
          <cell r="X340">
            <v>2.607026661059058</v>
          </cell>
        </row>
        <row r="341">
          <cell r="G341">
            <v>9.5103646585408335</v>
          </cell>
          <cell r="H341">
            <v>9.3261061694766543</v>
          </cell>
          <cell r="I341">
            <v>9.1454175951330114</v>
          </cell>
          <cell r="J341">
            <v>8.968229770223811</v>
          </cell>
          <cell r="K341">
            <v>8.7772856183384587</v>
          </cell>
          <cell r="L341">
            <v>8.5736165019955202</v>
          </cell>
          <cell r="M341">
            <v>8.3583046189800481</v>
          </cell>
          <cell r="N341">
            <v>8.1324734652421267</v>
          </cell>
          <cell r="O341">
            <v>7.8972781296374066</v>
          </cell>
          <cell r="P341">
            <v>7.6538955369832014</v>
          </cell>
          <cell r="Q341">
            <v>7.4035147535679959</v>
          </cell>
          <cell r="R341">
            <v>7.1473274652220438</v>
          </cell>
          <cell r="S341">
            <v>6.8865187324494315</v>
          </cell>
          <cell r="T341">
            <v>6.6222581200812867</v>
          </cell>
          <cell r="U341">
            <v>6.3556912906030254</v>
          </cell>
          <cell r="V341">
            <v>6.0879321409214509</v>
          </cell>
          <cell r="W341">
            <v>5.8200555520702801</v>
          </cell>
          <cell r="X341">
            <v>3.0959640999943545</v>
          </cell>
        </row>
        <row r="342">
          <cell r="G342">
            <v>13.370690535017321</v>
          </cell>
          <cell r="H342">
            <v>13.08440273054244</v>
          </cell>
          <cell r="I342">
            <v>12.804244804459133</v>
          </cell>
          <cell r="J342">
            <v>12.530085506296695</v>
          </cell>
          <cell r="K342">
            <v>12.235285482576025</v>
          </cell>
          <cell r="L342">
            <v>11.92159011856025</v>
          </cell>
          <cell r="M342">
            <v>11.590822940337409</v>
          </cell>
          <cell r="N342">
            <v>11.244868053741431</v>
          </cell>
          <cell r="O342">
            <v>10.885652406069068</v>
          </cell>
          <cell r="P342">
            <v>10.515128102123285</v>
          </cell>
          <cell r="Q342">
            <v>10.135254998645461</v>
          </cell>
          <cell r="R342">
            <v>9.7479837901434614</v>
          </cell>
          <cell r="S342">
            <v>9.3552397848017748</v>
          </cell>
          <cell r="T342">
            <v>8.9589075519548178</v>
          </cell>
          <cell r="U342">
            <v>8.5608166029440245</v>
          </cell>
          <cell r="V342">
            <v>8.1627282455292924</v>
          </cell>
          <cell r="W342">
            <v>7.7663237288757925</v>
          </cell>
          <cell r="X342">
            <v>3.0224382724221592</v>
          </cell>
        </row>
        <row r="343">
          <cell r="G343">
            <v>28.719756137589698</v>
          </cell>
          <cell r="H343">
            <v>28.050315834200049</v>
          </cell>
          <cell r="I343">
            <v>27.39647978307687</v>
          </cell>
          <cell r="J343">
            <v>26.757884258451689</v>
          </cell>
          <cell r="K343">
            <v>26.072608249648614</v>
          </cell>
          <cell r="L343">
            <v>25.345034599125132</v>
          </cell>
          <cell r="M343">
            <v>24.579723794468528</v>
          </cell>
          <cell r="N343">
            <v>23.781366668243734</v>
          </cell>
          <cell r="O343">
            <v>22.95473695921288</v>
          </cell>
          <cell r="P343">
            <v>22.10464439856289</v>
          </cell>
          <cell r="Q343">
            <v>21.235888955501672</v>
          </cell>
          <cell r="R343">
            <v>20.353216836522506</v>
          </cell>
          <cell r="S343">
            <v>19.461278782984362</v>
          </cell>
          <cell r="T343">
            <v>18.564591153788264</v>
          </cell>
          <cell r="U343">
            <v>17.66750021535989</v>
          </cell>
          <cell r="V343">
            <v>16.774149991484201</v>
          </cell>
          <cell r="W343">
            <v>15.888453952438235</v>
          </cell>
          <cell r="X343">
            <v>3.1111459763991398</v>
          </cell>
        </row>
        <row r="344">
          <cell r="G344">
            <v>7.3443810018259956</v>
          </cell>
          <cell r="H344">
            <v>7.1927411631632543</v>
          </cell>
          <cell r="I344">
            <v>7.0442322405932307</v>
          </cell>
          <cell r="J344">
            <v>6.8987895899190814</v>
          </cell>
          <cell r="K344">
            <v>6.7422686974955646</v>
          </cell>
          <cell r="L344">
            <v>6.5755659312390948</v>
          </cell>
          <cell r="M344">
            <v>6.3996193130069923</v>
          </cell>
          <cell r="N344">
            <v>6.2153997705540034</v>
          </cell>
          <cell r="O344">
            <v>6.0239022763061767</v>
          </cell>
          <cell r="P344">
            <v>5.8261369851654461</v>
          </cell>
          <cell r="Q344">
            <v>5.6231204804594457</v>
          </cell>
          <cell r="R344">
            <v>5.4158672323518191</v>
          </cell>
          <cell r="S344">
            <v>5.2053813666676145</v>
          </cell>
          <cell r="T344">
            <v>4.9926488343329014</v>
          </cell>
          <cell r="U344">
            <v>4.7786300626674976</v>
          </cell>
          <cell r="V344">
            <v>4.5642531598123162</v>
          </cell>
          <cell r="W344">
            <v>4.3504077328388675</v>
          </cell>
          <cell r="X344">
            <v>3.2358883573603903</v>
          </cell>
        </row>
        <row r="345">
          <cell r="G345">
            <v>4.8015499436315512</v>
          </cell>
          <cell r="H345">
            <v>4.6761171756179305</v>
          </cell>
          <cell r="I345">
            <v>4.5539611368847011</v>
          </cell>
          <cell r="J345">
            <v>4.4349962281506947</v>
          </cell>
          <cell r="K345">
            <v>4.3077211550736525</v>
          </cell>
          <cell r="L345">
            <v>4.1730376664384492</v>
          </cell>
          <cell r="M345">
            <v>4.0318783483584593</v>
          </cell>
          <cell r="N345">
            <v>3.8851959608082933</v>
          </cell>
          <cell r="O345">
            <v>3.7339528588357052</v>
          </cell>
          <cell r="P345">
            <v>3.5791106602817218</v>
          </cell>
          <cell r="Q345">
            <v>3.4216203116933701</v>
          </cell>
          <cell r="R345">
            <v>3.2624126911955194</v>
          </cell>
          <cell r="S345">
            <v>3.1023898718021328</v>
          </cell>
          <cell r="T345">
            <v>2.9424171514429953</v>
          </cell>
          <cell r="U345">
            <v>2.7833159373409599</v>
          </cell>
          <cell r="V345">
            <v>2.6258575527940118</v>
          </cell>
          <cell r="W345">
            <v>2.4707580143941819</v>
          </cell>
          <cell r="X345">
            <v>4.3801001734500753</v>
          </cell>
        </row>
        <row r="346">
          <cell r="G346">
            <v>0.2</v>
          </cell>
          <cell r="H346">
            <v>0.19434399285942605</v>
          </cell>
          <cell r="I346">
            <v>0.18884793780272319</v>
          </cell>
          <cell r="J346">
            <v>0.18350731137924883</v>
          </cell>
          <cell r="K346">
            <v>0.1778069000509987</v>
          </cell>
          <cell r="L346">
            <v>0.1717900321757363</v>
          </cell>
          <cell r="M346">
            <v>0.16550130562307941</v>
          </cell>
          <cell r="N346">
            <v>0.15898604287367035</v>
          </cell>
          <cell r="O346">
            <v>0.15228975510655626</v>
          </cell>
          <cell r="P346">
            <v>0.14545762397292133</v>
          </cell>
          <cell r="Q346">
            <v>0.13853400907729183</v>
          </cell>
          <cell r="R346">
            <v>0.13156198835719662</v>
          </cell>
          <cell r="S346">
            <v>0.12458293759614598</v>
          </cell>
          <cell r="T346">
            <v>0.1176361542521876</v>
          </cell>
          <cell r="U346">
            <v>0.11075852966608866</v>
          </cell>
          <cell r="V346">
            <v>0.10398427256061711</v>
          </cell>
          <cell r="W346">
            <v>9.7344685586075036E-2</v>
          </cell>
          <cell r="X346">
            <v>6.1814463109534445</v>
          </cell>
        </row>
        <row r="347">
          <cell r="G347">
            <v>32.318184567907259</v>
          </cell>
          <cell r="H347">
            <v>31.25926921909107</v>
          </cell>
          <cell r="I347">
            <v>30.235049560362373</v>
          </cell>
          <cell r="J347">
            <v>29.244388776666039</v>
          </cell>
          <cell r="K347">
            <v>28.192111163480995</v>
          </cell>
          <cell r="L347">
            <v>27.08730737579123</v>
          </cell>
          <cell r="M347">
            <v>25.939240699416761</v>
          </cell>
          <cell r="N347">
            <v>24.757219587895115</v>
          </cell>
          <cell r="O347">
            <v>23.550474656514098</v>
          </cell>
          <cell r="P347">
            <v>22.328042342537625</v>
          </cell>
          <cell r="Q347">
            <v>21.098657192316274</v>
          </cell>
          <cell r="R347">
            <v>19.870654448097646</v>
          </cell>
          <cell r="S347">
            <v>18.651884290193006</v>
          </cell>
          <cell r="T347">
            <v>17.449638754403818</v>
          </cell>
          <cell r="U347">
            <v>16.270592001002239</v>
          </cell>
          <cell r="V347">
            <v>15.120754270492785</v>
          </cell>
          <cell r="W347">
            <v>14.005439532572767</v>
          </cell>
          <cell r="X347">
            <v>4.6123298326280091</v>
          </cell>
        </row>
        <row r="348">
          <cell r="G348">
            <v>2.4317895734864021</v>
          </cell>
          <cell r="H348">
            <v>2.3821265524928434</v>
          </cell>
          <cell r="I348">
            <v>2.3334777704289595</v>
          </cell>
          <cell r="J348">
            <v>2.2858225140842792</v>
          </cell>
          <cell r="K348">
            <v>2.234525050370769</v>
          </cell>
          <cell r="L348">
            <v>2.179876217718872</v>
          </cell>
          <cell r="M348">
            <v>2.1221805147445001</v>
          </cell>
          <cell r="N348">
            <v>2.0617532878793394</v>
          </cell>
          <cell r="O348">
            <v>1.9989178802727903</v>
          </cell>
          <cell r="P348">
            <v>1.93400277774055</v>
          </cell>
          <cell r="Q348">
            <v>1.8673387865951951</v>
          </cell>
          <cell r="R348">
            <v>1.7992562767160039</v>
          </cell>
          <cell r="S348">
            <v>1.7300825212415356</v>
          </cell>
          <cell r="T348">
            <v>1.6601391618506276</v>
          </cell>
          <cell r="U348">
            <v>1.5897398257943658</v>
          </cell>
          <cell r="V348">
            <v>1.5191879177178167</v>
          </cell>
          <cell r="W348">
            <v>1.4487746059346152</v>
          </cell>
          <cell r="X348">
            <v>3.537449665637979</v>
          </cell>
        </row>
        <row r="349">
          <cell r="G349">
            <v>35.262550415508343</v>
          </cell>
          <cell r="H349">
            <v>33.941991750584435</v>
          </cell>
          <cell r="I349">
            <v>32.670887114565332</v>
          </cell>
          <cell r="J349">
            <v>31.447384487514412</v>
          </cell>
          <cell r="K349">
            <v>30.154386315301899</v>
          </cell>
          <cell r="L349">
            <v>28.804399027348676</v>
          </cell>
          <cell r="M349">
            <v>27.410029510023659</v>
          </cell>
          <cell r="N349">
            <v>25.983793013482973</v>
          </cell>
          <cell r="O349">
            <v>24.537931696179143</v>
          </cell>
          <cell r="P349">
            <v>23.084247330651031</v>
          </cell>
          <cell r="Q349">
            <v>21.633951150578493</v>
          </cell>
          <cell r="R349">
            <v>20.19753321554089</v>
          </cell>
          <cell r="S349">
            <v>18.784653029724563</v>
          </cell>
          <cell r="T349">
            <v>17.404052497306061</v>
          </cell>
          <cell r="U349">
            <v>16.063491652835822</v>
          </cell>
          <cell r="V349">
            <v>14.769706990359401</v>
          </cell>
          <cell r="W349">
            <v>13.528391648476937</v>
          </cell>
          <cell r="X349">
            <v>5.9405758690737231</v>
          </cell>
        </row>
        <row r="350">
          <cell r="G350">
            <v>20.656428951735492</v>
          </cell>
          <cell r="H350">
            <v>19.732163258018574</v>
          </cell>
          <cell r="I350">
            <v>18.84925355446714</v>
          </cell>
          <cell r="J350">
            <v>18.00584937975368</v>
          </cell>
          <cell r="K350">
            <v>17.121626346830421</v>
          </cell>
          <cell r="L350">
            <v>16.206467504179795</v>
          </cell>
          <cell r="M350">
            <v>15.270162409411631</v>
          </cell>
          <cell r="N350">
            <v>14.322238290230873</v>
          </cell>
          <cell r="O350">
            <v>13.371806389551978</v>
          </cell>
          <cell r="P350">
            <v>12.427426696662375</v>
          </cell>
          <cell r="Q350">
            <v>11.496993506838324</v>
          </cell>
          <cell r="R350">
            <v>10.587643453238062</v>
          </cell>
          <cell r="S350">
            <v>9.7056868513476076</v>
          </cell>
          <cell r="T350">
            <v>8.8565624198048223</v>
          </cell>
          <cell r="U350">
            <v>8.0448147207050074</v>
          </cell>
          <cell r="V350">
            <v>7.2740930215534751</v>
          </cell>
          <cell r="W350">
            <v>6.5471697385597114</v>
          </cell>
          <cell r="X350">
            <v>2.6744263129121828</v>
          </cell>
        </row>
        <row r="351">
          <cell r="G351">
            <v>307.0689751171102</v>
          </cell>
          <cell r="H351">
            <v>296.79042347637181</v>
          </cell>
          <cell r="I351">
            <v>286.85592686037506</v>
          </cell>
          <cell r="J351">
            <v>277.25396867960558</v>
          </cell>
          <cell r="K351">
            <v>267.06262279825506</v>
          </cell>
          <cell r="L351">
            <v>256.37155799677242</v>
          </cell>
          <cell r="M351">
            <v>245.27199854129799</v>
          </cell>
          <cell r="N351">
            <v>233.85544775976047</v>
          </cell>
          <cell r="O351">
            <v>222.21246008965988</v>
          </cell>
          <cell r="P351">
            <v>210.43148395033737</v>
          </cell>
          <cell r="Q351">
            <v>198.59779514756525</v>
          </cell>
          <cell r="R351">
            <v>186.79253747445915</v>
          </cell>
          <cell r="S351">
            <v>175.09188383971707</v>
          </cell>
          <cell r="T351">
            <v>163.56632774579683</v>
          </cell>
          <cell r="U351">
            <v>152.28011136940387</v>
          </cell>
          <cell r="V351">
            <v>141.2907929737803</v>
          </cell>
          <cell r="W351">
            <v>130.64895300794299</v>
          </cell>
          <cell r="X351">
            <v>0.50659657495743537</v>
          </cell>
        </row>
        <row r="352">
          <cell r="G352">
            <v>14.039035304313854</v>
          </cell>
          <cell r="H352">
            <v>13.15321413845993</v>
          </cell>
          <cell r="I352">
            <v>12.323285640504185</v>
          </cell>
          <cell r="J352">
            <v>11.545723150162129</v>
          </cell>
          <cell r="K352">
            <v>10.746949952865805</v>
          </cell>
          <cell r="L352">
            <v>9.9384527148284789</v>
          </cell>
          <cell r="M352">
            <v>9.1310724265167877</v>
          </cell>
          <cell r="N352">
            <v>8.3347823196360391</v>
          </cell>
          <cell r="O352">
            <v>7.558510112960934</v>
          </cell>
          <cell r="P352">
            <v>6.8100076159519682</v>
          </cell>
          <cell r="Q352">
            <v>6.0957684130367786</v>
          </cell>
          <cell r="R352">
            <v>5.4209922099464265</v>
          </cell>
          <cell r="S352">
            <v>4.7895925504694397</v>
          </cell>
          <cell r="T352">
            <v>4.2042430852018278</v>
          </cell>
          <cell r="U352">
            <v>3.6664564422526511</v>
          </cell>
          <cell r="V352">
            <v>3.1766890331198754</v>
          </cell>
          <cell r="W352">
            <v>2.7344648173841537</v>
          </cell>
          <cell r="X352">
            <v>33.263437188484303</v>
          </cell>
        </row>
        <row r="353">
          <cell r="G353">
            <v>2.125134988607579</v>
          </cell>
          <cell r="H353">
            <v>2.0187047015289346</v>
          </cell>
          <cell r="I353">
            <v>1.9176046198576489</v>
          </cell>
          <cell r="J353">
            <v>1.8215677980609744</v>
          </cell>
          <cell r="K353">
            <v>1.7214730981312607</v>
          </cell>
          <cell r="L353">
            <v>1.6185412328563755</v>
          </cell>
          <cell r="M353">
            <v>1.5139653037676923</v>
          </cell>
          <cell r="N353">
            <v>1.4088887598188049</v>
          </cell>
          <cell r="O353">
            <v>1.3043859540529599</v>
          </cell>
          <cell r="P353">
            <v>1.2014457074631351</v>
          </cell>
          <cell r="Q353">
            <v>1.1009581580743895</v>
          </cell>
          <cell r="R353">
            <v>1.0037050402297241</v>
          </cell>
          <cell r="S353">
            <v>0.91035341015398263</v>
          </cell>
          <cell r="T353">
            <v>0.82145271447356394</v>
          </cell>
          <cell r="U353">
            <v>0.73743499296435489</v>
          </cell>
          <cell r="V353">
            <v>0.6586179188121345</v>
          </cell>
          <cell r="W353">
            <v>0.58521031137585466</v>
          </cell>
          <cell r="X353">
            <v>7.3718043848226662</v>
          </cell>
        </row>
        <row r="354">
          <cell r="G354">
            <v>27.736237483741995</v>
          </cell>
          <cell r="H354">
            <v>25.918970476075192</v>
          </cell>
          <cell r="I354">
            <v>24.220770064196302</v>
          </cell>
          <cell r="J354">
            <v>22.633835053139084</v>
          </cell>
          <cell r="K354">
            <v>21.008031811035078</v>
          </cell>
          <cell r="L354">
            <v>19.367323469783457</v>
          </cell>
          <cell r="M354">
            <v>17.734169941474889</v>
          </cell>
          <cell r="N354">
            <v>16.129063271930651</v>
          </cell>
          <cell r="O354">
            <v>14.570164171927534</v>
          </cell>
          <cell r="P354">
            <v>13.07304526665852</v>
          </cell>
          <cell r="Q354">
            <v>11.650541323733661</v>
          </cell>
          <cell r="R354">
            <v>10.312701902299588</v>
          </cell>
          <cell r="S354">
            <v>9.0668377445145332</v>
          </cell>
          <cell r="T354">
            <v>7.9176489726837627</v>
          </cell>
          <cell r="U354">
            <v>6.8674208559796677</v>
          </cell>
          <cell r="V354">
            <v>5.9162715940322856</v>
          </cell>
          <cell r="W354">
            <v>5.0624361902303088</v>
          </cell>
          <cell r="X354">
            <v>3.0003798513125339</v>
          </cell>
        </row>
        <row r="355">
          <cell r="G355">
            <v>52.525241281214683</v>
          </cell>
          <cell r="H355">
            <v>50.821717224967365</v>
          </cell>
          <cell r="I355">
            <v>49.173442685703257</v>
          </cell>
          <cell r="J355">
            <v>47.578625784337525</v>
          </cell>
          <cell r="K355">
            <v>45.884003204947412</v>
          </cell>
          <cell r="L355">
            <v>44.104087049580194</v>
          </cell>
          <cell r="M355">
            <v>42.253676192906369</v>
          </cell>
          <cell r="N355">
            <v>40.347654280405791</v>
          </cell>
          <cell r="O355">
            <v>38.400794506432561</v>
          </cell>
          <cell r="P355">
            <v>36.427574655126932</v>
          </cell>
          <cell r="Q355">
            <v>34.44200550508031</v>
          </cell>
          <cell r="R355">
            <v>32.457475254232158</v>
          </cell>
          <cell r="S355">
            <v>30.486612130399962</v>
          </cell>
          <cell r="T355">
            <v>28.541166831567569</v>
          </cell>
          <cell r="U355">
            <v>26.631915905154521</v>
          </cell>
          <cell r="V355">
            <v>24.768586643066847</v>
          </cell>
          <cell r="W355">
            <v>22.959803554488051</v>
          </cell>
          <cell r="X355">
            <v>0.7579402162967116</v>
          </cell>
        </row>
        <row r="356">
          <cell r="G356">
            <v>15.820696625672339</v>
          </cell>
          <cell r="H356">
            <v>15.09014279167544</v>
          </cell>
          <cell r="I356">
            <v>14.393323812533257</v>
          </cell>
          <cell r="J356">
            <v>13.728681910599423</v>
          </cell>
          <cell r="K356">
            <v>13.032969052315794</v>
          </cell>
          <cell r="L356">
            <v>12.31415625263662</v>
          </cell>
          <cell r="M356">
            <v>11.580111222857218</v>
          </cell>
          <cell r="N356">
            <v>10.838459920830536</v>
          </cell>
          <cell r="O356">
            <v>10.09646155633027</v>
          </cell>
          <cell r="P356">
            <v>9.3608996729225655</v>
          </cell>
          <cell r="Q356">
            <v>8.6379912536343753</v>
          </cell>
          <cell r="R356">
            <v>7.9333150958745433</v>
          </cell>
          <cell r="S356">
            <v>7.2517600019570141</v>
          </cell>
          <cell r="T356">
            <v>6.5974926634754532</v>
          </cell>
          <cell r="U356">
            <v>5.9739445055132494</v>
          </cell>
          <cell r="V356">
            <v>5.383816220644273</v>
          </cell>
          <cell r="W356">
            <v>4.829098278204512</v>
          </cell>
          <cell r="X356">
            <v>9.0627453329841057</v>
          </cell>
        </row>
        <row r="357">
          <cell r="G357">
            <v>9.6636811952336412</v>
          </cell>
          <cell r="H357">
            <v>9.2522336082208962</v>
          </cell>
          <cell r="I357">
            <v>8.8583040987852666</v>
          </cell>
          <cell r="J357">
            <v>8.4811468051166834</v>
          </cell>
          <cell r="K357">
            <v>8.0847943206355808</v>
          </cell>
          <cell r="L357">
            <v>7.6735048235265513</v>
          </cell>
          <cell r="M357">
            <v>7.2515185895065715</v>
          </cell>
          <cell r="N357">
            <v>6.8229872288993185</v>
          </cell>
          <cell r="O357">
            <v>6.3919085329214607</v>
          </cell>
          <cell r="P357">
            <v>5.9620682673814862</v>
          </cell>
          <cell r="Q357">
            <v>5.5369899714370057</v>
          </cell>
          <cell r="R357">
            <v>5.1198935195350401</v>
          </cell>
          <cell r="S357">
            <v>4.7136628986178186</v>
          </cell>
          <cell r="T357">
            <v>4.3208233520485821</v>
          </cell>
          <cell r="U357">
            <v>3.9435277574070069</v>
          </cell>
          <cell r="V357">
            <v>3.5835518467768632</v>
          </cell>
          <cell r="W357">
            <v>3.2422976530732761</v>
          </cell>
          <cell r="X357">
            <v>2.5190185125630893</v>
          </cell>
        </row>
        <row r="767">
          <cell r="F767">
            <v>17.784863767888599</v>
          </cell>
          <cell r="G767">
            <v>26.064391974045197</v>
          </cell>
          <cell r="H767">
            <v>43.450768264721091</v>
          </cell>
          <cell r="I767">
            <v>38.447948728462805</v>
          </cell>
          <cell r="J767">
            <v>35.763912644329672</v>
          </cell>
          <cell r="K767">
            <v>35.291369077681452</v>
          </cell>
          <cell r="L767">
            <v>-1149.6605073220665</v>
          </cell>
          <cell r="M767">
            <v>12.150673316886074</v>
          </cell>
          <cell r="N767">
            <v>13.838968858656026</v>
          </cell>
          <cell r="O767">
            <v>16.739521318340898</v>
          </cell>
          <cell r="P767">
            <v>20.116486147154053</v>
          </cell>
          <cell r="Q767">
            <v>24.210321106815552</v>
          </cell>
          <cell r="R767" t="e">
            <v>#REF!</v>
          </cell>
          <cell r="S767" t="e">
            <v>#REF!</v>
          </cell>
          <cell r="T767" t="e">
            <v>#REF!</v>
          </cell>
          <cell r="U767" t="e">
            <v>#REF!</v>
          </cell>
          <cell r="V767" t="e">
            <v>#REF!</v>
          </cell>
        </row>
        <row r="768">
          <cell r="F768">
            <v>822.01088964293388</v>
          </cell>
          <cell r="G768">
            <v>82.887266236877608</v>
          </cell>
          <cell r="H768">
            <v>134.67430518806566</v>
          </cell>
          <cell r="I768">
            <v>97.852694534627815</v>
          </cell>
          <cell r="J768">
            <v>100.98450804815491</v>
          </cell>
          <cell r="K768">
            <v>95.110241783761609</v>
          </cell>
          <cell r="L768">
            <v>-1258.7531923219831</v>
          </cell>
          <cell r="M768">
            <v>21.850831795193034</v>
          </cell>
          <cell r="N768">
            <v>44.713267055707014</v>
          </cell>
          <cell r="O768">
            <v>53.329766731723595</v>
          </cell>
          <cell r="P768">
            <v>42.254959233665723</v>
          </cell>
          <cell r="Q768">
            <v>40.166092582283277</v>
          </cell>
          <cell r="R768" t="e">
            <v>#REF!</v>
          </cell>
          <cell r="S768" t="e">
            <v>#REF!</v>
          </cell>
          <cell r="T768" t="e">
            <v>#REF!</v>
          </cell>
          <cell r="U768" t="e">
            <v>#REF!</v>
          </cell>
          <cell r="V768" t="e">
            <v>#REF!</v>
          </cell>
        </row>
        <row r="769">
          <cell r="F769">
            <v>8.1714063265163652</v>
          </cell>
          <cell r="G769">
            <v>6.9838259339291469</v>
          </cell>
          <cell r="H769">
            <v>8.7662652827014735</v>
          </cell>
          <cell r="I769">
            <v>7.5823903552214702</v>
          </cell>
          <cell r="J769">
            <v>8.3268225968953757</v>
          </cell>
          <cell r="K769">
            <v>8.1591783910449873</v>
          </cell>
          <cell r="L769">
            <v>-67.724075183699895</v>
          </cell>
          <cell r="M769">
            <v>3.4639725844390665</v>
          </cell>
          <cell r="N769">
            <v>3.4126337950264003</v>
          </cell>
          <cell r="O769">
            <v>3.4090875248212087</v>
          </cell>
          <cell r="P769">
            <v>2.9765480198527805</v>
          </cell>
          <cell r="Q769">
            <v>2.5728032314755236</v>
          </cell>
          <cell r="R769" t="e">
            <v>#REF!</v>
          </cell>
          <cell r="S769" t="e">
            <v>#REF!</v>
          </cell>
          <cell r="T769" t="e">
            <v>#REF!</v>
          </cell>
          <cell r="U769" t="e">
            <v>#REF!</v>
          </cell>
          <cell r="V769" t="e">
            <v>#REF!</v>
          </cell>
        </row>
        <row r="770">
          <cell r="F770">
            <v>13.933507560684925</v>
          </cell>
          <cell r="G770">
            <v>6.6450766504660912</v>
          </cell>
          <cell r="H770">
            <v>9.6690167972348728</v>
          </cell>
          <cell r="I770">
            <v>9.8316389511521418</v>
          </cell>
          <cell r="J770">
            <v>10.052918254885846</v>
          </cell>
          <cell r="K770">
            <v>9.2598901116097085</v>
          </cell>
          <cell r="L770">
            <v>-76.448782029588713</v>
          </cell>
          <cell r="M770">
            <v>-0.54784199728477245</v>
          </cell>
          <cell r="N770">
            <v>5.3490119457510987</v>
          </cell>
          <cell r="O770">
            <v>5.7497851174882397</v>
          </cell>
          <cell r="P770">
            <v>5.5231776240178814</v>
          </cell>
          <cell r="Q770">
            <v>4.8435252553219437</v>
          </cell>
          <cell r="R770" t="e">
            <v>#REF!</v>
          </cell>
          <cell r="S770" t="e">
            <v>#REF!</v>
          </cell>
          <cell r="T770" t="e">
            <v>#REF!</v>
          </cell>
          <cell r="U770" t="e">
            <v>#REF!</v>
          </cell>
          <cell r="V770" t="e">
            <v>#REF!</v>
          </cell>
        </row>
        <row r="771">
          <cell r="F771">
            <v>1.9603954287797944</v>
          </cell>
          <cell r="G771">
            <v>0.7198716062964361</v>
          </cell>
          <cell r="H771">
            <v>0.75164856750689235</v>
          </cell>
          <cell r="I771">
            <v>0.83540519125560253</v>
          </cell>
          <cell r="J771">
            <v>0.62695083496758075</v>
          </cell>
          <cell r="K771">
            <v>0.64689842973420997</v>
          </cell>
          <cell r="L771">
            <v>-15.408115116224229</v>
          </cell>
          <cell r="M771">
            <v>0.41299704714206048</v>
          </cell>
          <cell r="N771">
            <v>0.53980226187578617</v>
          </cell>
          <cell r="O771">
            <v>0.66644882199780864</v>
          </cell>
          <cell r="P771">
            <v>0.80325035496059749</v>
          </cell>
          <cell r="Q771">
            <v>0.97554391132961149</v>
          </cell>
          <cell r="R771" t="e">
            <v>#REF!</v>
          </cell>
          <cell r="S771" t="e">
            <v>#REF!</v>
          </cell>
          <cell r="T771" t="e">
            <v>#REF!</v>
          </cell>
          <cell r="U771" t="e">
            <v>#REF!</v>
          </cell>
          <cell r="V771" t="e">
            <v>#REF!</v>
          </cell>
        </row>
        <row r="772">
          <cell r="F772">
            <v>21.18956281379652</v>
          </cell>
          <cell r="G772">
            <v>9.7545971206676221</v>
          </cell>
          <cell r="H772">
            <v>12.505187105188773</v>
          </cell>
          <cell r="I772">
            <v>13.68554922105421</v>
          </cell>
          <cell r="J772">
            <v>17.792053689365414</v>
          </cell>
          <cell r="K772">
            <v>18.746622220075533</v>
          </cell>
          <cell r="L772">
            <v>-203.57814889603054</v>
          </cell>
          <cell r="M772">
            <v>4.3388670328136731</v>
          </cell>
          <cell r="N772">
            <v>10.854559562470893</v>
          </cell>
          <cell r="O772">
            <v>13.234841920006852</v>
          </cell>
          <cell r="P772">
            <v>14.111555072294728</v>
          </cell>
          <cell r="Q772">
            <v>14.877322446944948</v>
          </cell>
          <cell r="R772" t="e">
            <v>#REF!</v>
          </cell>
          <cell r="S772" t="e">
            <v>#REF!</v>
          </cell>
          <cell r="T772" t="e">
            <v>#REF!</v>
          </cell>
          <cell r="U772" t="e">
            <v>#REF!</v>
          </cell>
          <cell r="V772" t="e">
            <v>#REF!</v>
          </cell>
        </row>
        <row r="773">
          <cell r="F773">
            <v>16.048849273874467</v>
          </cell>
          <cell r="G773">
            <v>9.5103646585408335</v>
          </cell>
          <cell r="H773">
            <v>7.9191891807526771</v>
          </cell>
          <cell r="I773">
            <v>11.46821792744365</v>
          </cell>
          <cell r="J773">
            <v>15.270217698915012</v>
          </cell>
          <cell r="K773">
            <v>22.844679645386904</v>
          </cell>
          <cell r="L773">
            <v>-264.55585772543321</v>
          </cell>
          <cell r="M773">
            <v>10.121590585265769</v>
          </cell>
          <cell r="N773">
            <v>12.401968579874803</v>
          </cell>
          <cell r="O773">
            <v>14.52660280587228</v>
          </cell>
          <cell r="P773">
            <v>17.044227238252287</v>
          </cell>
          <cell r="Q773">
            <v>19.545967691344227</v>
          </cell>
          <cell r="R773" t="e">
            <v>#REF!</v>
          </cell>
          <cell r="S773" t="e">
            <v>#REF!</v>
          </cell>
          <cell r="T773" t="e">
            <v>#REF!</v>
          </cell>
          <cell r="U773" t="e">
            <v>#REF!</v>
          </cell>
          <cell r="V773" t="e">
            <v>#REF!</v>
          </cell>
        </row>
        <row r="774">
          <cell r="F774">
            <v>22.539930897508167</v>
          </cell>
          <cell r="G774">
            <v>13.370690535017321</v>
          </cell>
          <cell r="H774">
            <v>17.750287161837377</v>
          </cell>
          <cell r="I774">
            <v>18.940602319535586</v>
          </cell>
          <cell r="J774">
            <v>19.216178249005946</v>
          </cell>
          <cell r="K774">
            <v>21.808294892183543</v>
          </cell>
          <cell r="L774">
            <v>-241.27234144352445</v>
          </cell>
          <cell r="M774">
            <v>8.8261519412363967</v>
          </cell>
          <cell r="N774">
            <v>11.19480218706229</v>
          </cell>
          <cell r="O774">
            <v>12.904737582801785</v>
          </cell>
          <cell r="P774">
            <v>14.768840404215354</v>
          </cell>
          <cell r="Q774">
            <v>16.188078835136249</v>
          </cell>
          <cell r="R774" t="e">
            <v>#REF!</v>
          </cell>
          <cell r="S774" t="e">
            <v>#REF!</v>
          </cell>
          <cell r="T774" t="e">
            <v>#REF!</v>
          </cell>
          <cell r="U774" t="e">
            <v>#REF!</v>
          </cell>
          <cell r="V774" t="e">
            <v>#REF!</v>
          </cell>
        </row>
        <row r="775">
          <cell r="F775">
            <v>45.390795290396547</v>
          </cell>
          <cell r="G775">
            <v>28.719756137589698</v>
          </cell>
          <cell r="H775">
            <v>48.113054096893862</v>
          </cell>
          <cell r="I775">
            <v>83.001685686638112</v>
          </cell>
          <cell r="J775">
            <v>91.630086534166821</v>
          </cell>
          <cell r="K775">
            <v>105.93829162893566</v>
          </cell>
          <cell r="L775">
            <v>-797.40799876968958</v>
          </cell>
          <cell r="M775">
            <v>27.296333891401421</v>
          </cell>
          <cell r="N775">
            <v>35.312852570914941</v>
          </cell>
          <cell r="O775">
            <v>40.669494537775748</v>
          </cell>
          <cell r="P775">
            <v>46.41891705422173</v>
          </cell>
          <cell r="Q775">
            <v>49.93787949626541</v>
          </cell>
          <cell r="R775" t="e">
            <v>#REF!</v>
          </cell>
          <cell r="S775" t="e">
            <v>#REF!</v>
          </cell>
          <cell r="T775" t="e">
            <v>#REF!</v>
          </cell>
          <cell r="U775" t="e">
            <v>#REF!</v>
          </cell>
          <cell r="V775" t="e">
            <v>#REF!</v>
          </cell>
        </row>
        <row r="776">
          <cell r="F776">
            <v>8.3413370614546594</v>
          </cell>
          <cell r="G776">
            <v>7.3443810018259956</v>
          </cell>
          <cell r="H776">
            <v>9.7721601793434552</v>
          </cell>
          <cell r="I776">
            <v>12.215834914217448</v>
          </cell>
          <cell r="J776">
            <v>13.154035820043505</v>
          </cell>
          <cell r="K776">
            <v>13.991298913040293</v>
          </cell>
          <cell r="L776">
            <v>-135.96039742204076</v>
          </cell>
          <cell r="M776">
            <v>4.6973014588137376</v>
          </cell>
          <cell r="N776">
            <v>5.8030516363719249</v>
          </cell>
          <cell r="O776">
            <v>7.0325760985359853</v>
          </cell>
          <cell r="P776">
            <v>7.9782170514473405</v>
          </cell>
          <cell r="Q776">
            <v>8.824582647528711</v>
          </cell>
          <cell r="R776" t="e">
            <v>#REF!</v>
          </cell>
          <cell r="S776" t="e">
            <v>#REF!</v>
          </cell>
          <cell r="T776" t="e">
            <v>#REF!</v>
          </cell>
          <cell r="U776" t="e">
            <v>#REF!</v>
          </cell>
          <cell r="V776" t="e">
            <v>#REF!</v>
          </cell>
        </row>
        <row r="777">
          <cell r="F777">
            <v>7.6489632326466053</v>
          </cell>
          <cell r="G777">
            <v>4.8015499436315512</v>
          </cell>
          <cell r="H777">
            <v>7.1556215276489059</v>
          </cell>
          <cell r="I777">
            <v>8.5976206044099897</v>
          </cell>
          <cell r="J777">
            <v>10.089533667853528</v>
          </cell>
          <cell r="K777">
            <v>10.785967999891605</v>
          </cell>
          <cell r="L777">
            <v>-82.846321196198048</v>
          </cell>
          <cell r="M777">
            <v>4.2816255349516537</v>
          </cell>
          <cell r="N777">
            <v>4.6550348251047025</v>
          </cell>
          <cell r="O777">
            <v>5.8362134009654225</v>
          </cell>
          <cell r="P777">
            <v>6.4463833042719285</v>
          </cell>
          <cell r="Q777">
            <v>6.4890938847120507</v>
          </cell>
          <cell r="R777" t="e">
            <v>#REF!</v>
          </cell>
          <cell r="S777" t="e">
            <v>#REF!</v>
          </cell>
          <cell r="T777" t="e">
            <v>#REF!</v>
          </cell>
          <cell r="U777" t="e">
            <v>#REF!</v>
          </cell>
          <cell r="V777" t="e">
            <v>#REF!</v>
          </cell>
        </row>
        <row r="778">
          <cell r="F778">
            <v>0.2</v>
          </cell>
          <cell r="G778">
            <v>0.2</v>
          </cell>
          <cell r="H778">
            <v>0.3</v>
          </cell>
          <cell r="I778">
            <v>0.67298208532715653</v>
          </cell>
          <cell r="J778">
            <v>2.8654767313417189</v>
          </cell>
          <cell r="K778">
            <v>3.2221587362995936</v>
          </cell>
          <cell r="L778">
            <v>-33.401723432383285</v>
          </cell>
          <cell r="M778">
            <v>1.6639834857585174</v>
          </cell>
          <cell r="N778">
            <v>2.1546912849352085</v>
          </cell>
          <cell r="O778">
            <v>2.5085607808328572</v>
          </cell>
          <cell r="P778">
            <v>2.7231858695313038</v>
          </cell>
          <cell r="Q778">
            <v>2.8217559111343555</v>
          </cell>
          <cell r="R778" t="e">
            <v>#REF!</v>
          </cell>
          <cell r="S778" t="e">
            <v>#REF!</v>
          </cell>
          <cell r="T778" t="e">
            <v>#REF!</v>
          </cell>
          <cell r="U778" t="e">
            <v>#REF!</v>
          </cell>
          <cell r="V778" t="e">
            <v>#REF!</v>
          </cell>
        </row>
        <row r="779">
          <cell r="F779">
            <v>40.218777242969651</v>
          </cell>
          <cell r="G779">
            <v>32.318184567907259</v>
          </cell>
          <cell r="H779">
            <v>38.150238988136266</v>
          </cell>
          <cell r="I779">
            <v>41.342633029572866</v>
          </cell>
          <cell r="J779">
            <v>47.249432141057461</v>
          </cell>
          <cell r="K779">
            <v>50.008854557780943</v>
          </cell>
          <cell r="L779">
            <v>-433.89314885301366</v>
          </cell>
          <cell r="M779">
            <v>17.567264823705838</v>
          </cell>
          <cell r="N779">
            <v>22.547036958299351</v>
          </cell>
          <cell r="O779">
            <v>25.854952084837517</v>
          </cell>
          <cell r="P779">
            <v>26.797759549308072</v>
          </cell>
          <cell r="Q779">
            <v>26.606470368939338</v>
          </cell>
          <cell r="R779" t="e">
            <v>#REF!</v>
          </cell>
          <cell r="S779" t="e">
            <v>#REF!</v>
          </cell>
          <cell r="T779" t="e">
            <v>#REF!</v>
          </cell>
          <cell r="U779" t="e">
            <v>#REF!</v>
          </cell>
          <cell r="V779" t="e">
            <v>#REF!</v>
          </cell>
        </row>
        <row r="780">
          <cell r="F780">
            <v>-3.815065395680143</v>
          </cell>
          <cell r="G780">
            <v>2.4317895734864021</v>
          </cell>
          <cell r="H780">
            <v>3.6462100841397165</v>
          </cell>
          <cell r="I780">
            <v>4.1757986931210009</v>
          </cell>
          <cell r="J780">
            <v>5.693558900408255</v>
          </cell>
          <cell r="K780">
            <v>6.0114357370026967</v>
          </cell>
          <cell r="L780">
            <v>-65.003227596375822</v>
          </cell>
          <cell r="M780">
            <v>2.5783051204243224</v>
          </cell>
          <cell r="N780">
            <v>3.3663934392657717</v>
          </cell>
          <cell r="O780">
            <v>3.9274030824627504</v>
          </cell>
          <cell r="P780">
            <v>4.4631333965738378</v>
          </cell>
          <cell r="Q780">
            <v>4.9788365207621146</v>
          </cell>
          <cell r="R780" t="e">
            <v>#REF!</v>
          </cell>
          <cell r="S780" t="e">
            <v>#REF!</v>
          </cell>
          <cell r="T780" t="e">
            <v>#REF!</v>
          </cell>
          <cell r="U780" t="e">
            <v>#REF!</v>
          </cell>
          <cell r="V780" t="e">
            <v>#REF!</v>
          </cell>
        </row>
        <row r="781">
          <cell r="F781">
            <v>32.929073177864261</v>
          </cell>
          <cell r="G781">
            <v>35.262550415508343</v>
          </cell>
          <cell r="H781">
            <v>41.750962192217621</v>
          </cell>
          <cell r="I781">
            <v>42.399096700288844</v>
          </cell>
          <cell r="J781">
            <v>47.587160941651376</v>
          </cell>
          <cell r="K781">
            <v>52.081316275333485</v>
          </cell>
          <cell r="L781">
            <v>-345.91350681777197</v>
          </cell>
          <cell r="M781">
            <v>12.319317521647914</v>
          </cell>
          <cell r="N781">
            <v>15.520709425762059</v>
          </cell>
          <cell r="O781">
            <v>17.785715430377575</v>
          </cell>
          <cell r="P781">
            <v>17.886245556922066</v>
          </cell>
          <cell r="Q781">
            <v>16.829488498704954</v>
          </cell>
          <cell r="R781" t="e">
            <v>#REF!</v>
          </cell>
          <cell r="S781" t="e">
            <v>#REF!</v>
          </cell>
          <cell r="T781" t="e">
            <v>#REF!</v>
          </cell>
          <cell r="U781" t="e">
            <v>#REF!</v>
          </cell>
          <cell r="V781" t="e">
            <v>#REF!</v>
          </cell>
        </row>
        <row r="782">
          <cell r="F782">
            <v>42.054399973030826</v>
          </cell>
          <cell r="G782">
            <v>20.656428951735492</v>
          </cell>
          <cell r="H782">
            <v>22.756182770005289</v>
          </cell>
          <cell r="I782">
            <v>32.59522906962102</v>
          </cell>
          <cell r="J782">
            <v>37.443070106849035</v>
          </cell>
          <cell r="K782">
            <v>47.741613427012261</v>
          </cell>
          <cell r="L782">
            <v>-382.59670227432275</v>
          </cell>
          <cell r="M782">
            <v>22.786694462697277</v>
          </cell>
          <cell r="N782">
            <v>28.142492247672124</v>
          </cell>
          <cell r="O782">
            <v>30.782381895679297</v>
          </cell>
          <cell r="P782">
            <v>29.617060144479677</v>
          </cell>
          <cell r="Q782">
            <v>26.438350366263091</v>
          </cell>
          <cell r="R782" t="e">
            <v>#REF!</v>
          </cell>
          <cell r="S782" t="e">
            <v>#REF!</v>
          </cell>
          <cell r="T782" t="e">
            <v>#REF!</v>
          </cell>
          <cell r="U782" t="e">
            <v>#REF!</v>
          </cell>
          <cell r="V782" t="e">
            <v>#REF!</v>
          </cell>
        </row>
        <row r="783">
          <cell r="F783">
            <v>450.65981615845726</v>
          </cell>
          <cell r="G783">
            <v>307.0689751171102</v>
          </cell>
          <cell r="H783">
            <v>336.48043291940979</v>
          </cell>
          <cell r="I783">
            <v>368.35074023394253</v>
          </cell>
          <cell r="J783">
            <v>423.39047774449176</v>
          </cell>
          <cell r="K783">
            <v>501.8077611154269</v>
          </cell>
          <cell r="L783">
            <v>-3768.4615378539529</v>
          </cell>
          <cell r="M783">
            <v>162.98676929557664</v>
          </cell>
          <cell r="N783">
            <v>202.08992777904749</v>
          </cell>
          <cell r="O783">
            <v>230.65602515909831</v>
          </cell>
          <cell r="P783">
            <v>236.10629913453323</v>
          </cell>
          <cell r="Q783">
            <v>232.80379207567097</v>
          </cell>
          <cell r="R783" t="e">
            <v>#REF!</v>
          </cell>
          <cell r="S783" t="e">
            <v>#REF!</v>
          </cell>
          <cell r="T783" t="e">
            <v>#REF!</v>
          </cell>
          <cell r="U783" t="e">
            <v>#REF!</v>
          </cell>
          <cell r="V783" t="e">
            <v>#REF!</v>
          </cell>
        </row>
        <row r="784">
          <cell r="F784">
            <v>31.660261490765631</v>
          </cell>
          <cell r="G784">
            <v>14.039035304313854</v>
          </cell>
          <cell r="H784">
            <v>18.997140385341908</v>
          </cell>
          <cell r="I784">
            <v>20.362861502768386</v>
          </cell>
          <cell r="J784">
            <v>21.657208865639006</v>
          </cell>
          <cell r="K784">
            <v>22.702671451509886</v>
          </cell>
          <cell r="L784">
            <v>-134.22824876839152</v>
          </cell>
          <cell r="M784">
            <v>7.7295186866582828</v>
          </cell>
          <cell r="N784">
            <v>8.9248801803958742</v>
          </cell>
          <cell r="O784">
            <v>9.2287378816241432</v>
          </cell>
          <cell r="P784">
            <v>7.8223180720063095</v>
          </cell>
          <cell r="Q784">
            <v>6.2722198180718065</v>
          </cell>
          <cell r="R784" t="e">
            <v>#REF!</v>
          </cell>
          <cell r="S784" t="e">
            <v>#REF!</v>
          </cell>
          <cell r="T784" t="e">
            <v>#REF!</v>
          </cell>
          <cell r="U784" t="e">
            <v>#REF!</v>
          </cell>
          <cell r="V784" t="e">
            <v>#REF!</v>
          </cell>
        </row>
        <row r="785">
          <cell r="F785">
            <v>6.2374674683057068</v>
          </cell>
          <cell r="G785">
            <v>2.125134988607579</v>
          </cell>
          <cell r="H785">
            <v>2.7124084905635586</v>
          </cell>
          <cell r="I785">
            <v>2.6858384837963154</v>
          </cell>
          <cell r="J785">
            <v>3.2855535556345838</v>
          </cell>
          <cell r="K785">
            <v>3.4705676904006983</v>
          </cell>
          <cell r="L785">
            <v>-23.233114372347881</v>
          </cell>
          <cell r="M785">
            <v>1.1812828133584081</v>
          </cell>
          <cell r="N785">
            <v>1.3860183670064556</v>
          </cell>
          <cell r="O785">
            <v>1.4875617198791311</v>
          </cell>
          <cell r="P785">
            <v>1.3684193170690926</v>
          </cell>
          <cell r="Q785">
            <v>1.1722939827637007</v>
          </cell>
          <cell r="R785" t="e">
            <v>#REF!</v>
          </cell>
          <cell r="S785" t="e">
            <v>#REF!</v>
          </cell>
          <cell r="T785" t="e">
            <v>#REF!</v>
          </cell>
          <cell r="U785" t="e">
            <v>#REF!</v>
          </cell>
          <cell r="V785" t="e">
            <v>#REF!</v>
          </cell>
        </row>
        <row r="786">
          <cell r="F786">
            <v>47.969276081674352</v>
          </cell>
          <cell r="G786">
            <v>27.736237483741995</v>
          </cell>
          <cell r="H786">
            <v>37.804929276679765</v>
          </cell>
          <cell r="I786">
            <v>39.958477750604843</v>
          </cell>
          <cell r="J786">
            <v>41.357326741372397</v>
          </cell>
          <cell r="K786">
            <v>42.47710562990158</v>
          </cell>
          <cell r="L786">
            <v>-275.03130864672863</v>
          </cell>
          <cell r="M786">
            <v>14.865946659297629</v>
          </cell>
          <cell r="N786">
            <v>17.275974225608756</v>
          </cell>
          <cell r="O786">
            <v>17.677125533328983</v>
          </cell>
          <cell r="P786">
            <v>14.718499697171239</v>
          </cell>
          <cell r="Q786">
            <v>10.757498735621109</v>
          </cell>
          <cell r="R786" t="e">
            <v>#REF!</v>
          </cell>
          <cell r="S786" t="e">
            <v>#REF!</v>
          </cell>
          <cell r="T786" t="e">
            <v>#REF!</v>
          </cell>
          <cell r="U786" t="e">
            <v>#REF!</v>
          </cell>
          <cell r="V786" t="e">
            <v>#REF!</v>
          </cell>
        </row>
        <row r="787">
          <cell r="F787">
            <v>21.179563411107448</v>
          </cell>
          <cell r="G787">
            <v>52.525241281214683</v>
          </cell>
          <cell r="H787">
            <v>57.878315569760062</v>
          </cell>
          <cell r="I787">
            <v>68.327509658877332</v>
          </cell>
          <cell r="J787">
            <v>70.943542853160068</v>
          </cell>
          <cell r="K787">
            <v>83.411757236605169</v>
          </cell>
          <cell r="L787">
            <v>-643.84060713817428</v>
          </cell>
          <cell r="M787">
            <v>26.645376190773607</v>
          </cell>
          <cell r="N787">
            <v>33.554262634020432</v>
          </cell>
          <cell r="O787">
            <v>38.523809974304363</v>
          </cell>
          <cell r="P787">
            <v>40.02210464316304</v>
          </cell>
          <cell r="Q787">
            <v>39.457164760829208</v>
          </cell>
          <cell r="R787" t="e">
            <v>#REF!</v>
          </cell>
          <cell r="S787" t="e">
            <v>#REF!</v>
          </cell>
          <cell r="T787" t="e">
            <v>#REF!</v>
          </cell>
          <cell r="U787" t="e">
            <v>#REF!</v>
          </cell>
          <cell r="V787" t="e">
            <v>#REF!</v>
          </cell>
        </row>
        <row r="788">
          <cell r="F788">
            <v>26.810014167186395</v>
          </cell>
          <cell r="G788">
            <v>15.820696625672339</v>
          </cell>
          <cell r="H788">
            <v>19.647968505246638</v>
          </cell>
          <cell r="I788">
            <v>19.906617278547991</v>
          </cell>
          <cell r="J788">
            <v>20.855262045759915</v>
          </cell>
          <cell r="K788">
            <v>21.731757121214581</v>
          </cell>
          <cell r="L788">
            <v>-164.75155893002639</v>
          </cell>
          <cell r="M788">
            <v>7.5912965447360605</v>
          </cell>
          <cell r="N788">
            <v>9.4106209735877133</v>
          </cell>
          <cell r="O788">
            <v>10.219280159569029</v>
          </cell>
          <cell r="P788">
            <v>9.7185508554154243</v>
          </cell>
          <cell r="Q788">
            <v>8.4161664348808252</v>
          </cell>
          <cell r="R788" t="e">
            <v>#REF!</v>
          </cell>
          <cell r="S788" t="e">
            <v>#REF!</v>
          </cell>
          <cell r="T788" t="e">
            <v>#REF!</v>
          </cell>
          <cell r="U788" t="e">
            <v>#REF!</v>
          </cell>
          <cell r="V788" t="e">
            <v>#REF!</v>
          </cell>
        </row>
        <row r="789">
          <cell r="F789">
            <v>8.6126492052381192</v>
          </cell>
          <cell r="G789">
            <v>9.6636811952336412</v>
          </cell>
          <cell r="H789">
            <v>10.036128956138255</v>
          </cell>
          <cell r="I789">
            <v>10.353942316665655</v>
          </cell>
          <cell r="J789">
            <v>12.139032063705752</v>
          </cell>
          <cell r="K789">
            <v>17.633535700695386</v>
          </cell>
          <cell r="L789">
            <v>-118.71465291595604</v>
          </cell>
          <cell r="M789">
            <v>7.1482017938241906</v>
          </cell>
          <cell r="N789">
            <v>9.089992665334222</v>
          </cell>
          <cell r="O789">
            <v>9.4467258991983751</v>
          </cell>
          <cell r="P789">
            <v>9.3881168443944887</v>
          </cell>
          <cell r="Q789">
            <v>8.4270492761750582</v>
          </cell>
          <cell r="R789" t="e">
            <v>#REF!</v>
          </cell>
          <cell r="S789" t="e">
            <v>#REF!</v>
          </cell>
          <cell r="T789" t="e">
            <v>#REF!</v>
          </cell>
          <cell r="U789" t="e">
            <v>#REF!</v>
          </cell>
          <cell r="V789" t="e">
            <v>#REF!</v>
          </cell>
        </row>
        <row r="1293">
          <cell r="F1293">
            <v>28.725968283737075</v>
          </cell>
          <cell r="G1293">
            <v>42.67272676048924</v>
          </cell>
          <cell r="H1293">
            <v>73.429720522629395</v>
          </cell>
          <cell r="I1293">
            <v>62.559694257193769</v>
          </cell>
          <cell r="J1293">
            <v>56.136164826154499</v>
          </cell>
          <cell r="K1293">
            <v>54.387006937420011</v>
          </cell>
          <cell r="L1293">
            <v>-2141.8816311449054</v>
          </cell>
          <cell r="M1293">
            <v>20.640024843969513</v>
          </cell>
          <cell r="N1293">
            <v>18.475419179350865</v>
          </cell>
          <cell r="O1293">
            <v>20.091498181510815</v>
          </cell>
          <cell r="P1293">
            <v>18.563247864563891</v>
          </cell>
          <cell r="Q1293">
            <v>29.163711400822706</v>
          </cell>
          <cell r="R1293" t="e">
            <v>#REF!</v>
          </cell>
          <cell r="S1293" t="e">
            <v>#REF!</v>
          </cell>
          <cell r="T1293" t="e">
            <v>#REF!</v>
          </cell>
          <cell r="U1293" t="e">
            <v>#REF!</v>
          </cell>
          <cell r="V1293" t="e">
            <v>#REF!</v>
          </cell>
        </row>
        <row r="1294">
          <cell r="F1294">
            <v>2354.9670539783801</v>
          </cell>
          <cell r="G1294">
            <v>104.46910973732383</v>
          </cell>
          <cell r="H1294">
            <v>245.98380410009258</v>
          </cell>
          <cell r="I1294">
            <v>124.23457071736175</v>
          </cell>
          <cell r="J1294">
            <v>124.61149730970055</v>
          </cell>
          <cell r="K1294">
            <v>92.986585027062915</v>
          </cell>
          <cell r="L1294">
            <v>-3876.9554094552336</v>
          </cell>
          <cell r="M1294">
            <v>-6.6616098093409164</v>
          </cell>
          <cell r="N1294">
            <v>33.660075396939646</v>
          </cell>
          <cell r="O1294">
            <v>36.858011271988744</v>
          </cell>
          <cell r="P1294">
            <v>-7.7166988788926574</v>
          </cell>
          <cell r="Q1294">
            <v>0.66567102767805864</v>
          </cell>
          <cell r="R1294" t="e">
            <v>#REF!</v>
          </cell>
          <cell r="S1294" t="e">
            <v>#REF!</v>
          </cell>
          <cell r="T1294" t="e">
            <v>#REF!</v>
          </cell>
          <cell r="U1294" t="e">
            <v>#REF!</v>
          </cell>
          <cell r="V1294" t="e">
            <v>#REF!</v>
          </cell>
        </row>
        <row r="1295">
          <cell r="F1295">
            <v>19.521628349409582</v>
          </cell>
          <cell r="G1295">
            <v>15.690204456968573</v>
          </cell>
          <cell r="H1295">
            <v>19.722099463468467</v>
          </cell>
          <cell r="I1295">
            <v>15.930972185673809</v>
          </cell>
          <cell r="J1295">
            <v>17.273935248645074</v>
          </cell>
          <cell r="K1295">
            <v>16.154789611863279</v>
          </cell>
          <cell r="L1295">
            <v>-182.75808116336628</v>
          </cell>
          <cell r="M1295">
            <v>7.0161577022045662</v>
          </cell>
          <cell r="N1295">
            <v>5.4618983825311602</v>
          </cell>
          <cell r="O1295">
            <v>4.2411855803811989</v>
          </cell>
          <cell r="P1295">
            <v>2.400562373963453</v>
          </cell>
          <cell r="Q1295">
            <v>1.6007543958420207</v>
          </cell>
          <cell r="R1295" t="e">
            <v>#REF!</v>
          </cell>
          <cell r="S1295" t="e">
            <v>#REF!</v>
          </cell>
          <cell r="T1295" t="e">
            <v>#REF!</v>
          </cell>
          <cell r="U1295" t="e">
            <v>#REF!</v>
          </cell>
          <cell r="V1295" t="e">
            <v>#REF!</v>
          </cell>
        </row>
        <row r="1296">
          <cell r="F1296">
            <v>10.883774338164841</v>
          </cell>
          <cell r="G1296">
            <v>4.1652187330717396</v>
          </cell>
          <cell r="H1296">
            <v>6.158474135878393</v>
          </cell>
          <cell r="I1296">
            <v>5.7836137633558877</v>
          </cell>
          <cell r="J1296">
            <v>5.6135202294733944</v>
          </cell>
          <cell r="K1296">
            <v>4.5929380889781797</v>
          </cell>
          <cell r="L1296">
            <v>-65.123344165875352</v>
          </cell>
          <cell r="M1296">
            <v>-0.62964352871549067</v>
          </cell>
          <cell r="N1296">
            <v>3.4748748116666306</v>
          </cell>
          <cell r="O1296">
            <v>3.1264007790863246</v>
          </cell>
          <cell r="P1296">
            <v>1.9716323133805886</v>
          </cell>
          <cell r="Q1296">
            <v>1.6624679450727164</v>
          </cell>
          <cell r="R1296" t="e">
            <v>#REF!</v>
          </cell>
          <cell r="S1296" t="e">
            <v>#REF!</v>
          </cell>
          <cell r="T1296" t="e">
            <v>#REF!</v>
          </cell>
          <cell r="U1296" t="e">
            <v>#REF!</v>
          </cell>
          <cell r="V1296" t="e">
            <v>#REF!</v>
          </cell>
        </row>
        <row r="1297">
          <cell r="F1297">
            <v>0.47144822408087039</v>
          </cell>
          <cell r="G1297">
            <v>0.19374616969513392</v>
          </cell>
          <cell r="H1297">
            <v>0.19430353069068884</v>
          </cell>
          <cell r="I1297">
            <v>0.20607363517722055</v>
          </cell>
          <cell r="J1297">
            <v>0.16088307782946587</v>
          </cell>
          <cell r="K1297">
            <v>0.1620686492308252</v>
          </cell>
          <cell r="L1297">
            <v>-3.3065277047463155</v>
          </cell>
          <cell r="M1297">
            <v>0.15104305074254043</v>
          </cell>
          <cell r="N1297">
            <v>0.16423809087645935</v>
          </cell>
          <cell r="O1297">
            <v>0.18462470669401521</v>
          </cell>
          <cell r="P1297">
            <v>0.15747239214736242</v>
          </cell>
          <cell r="Q1297">
            <v>0.18326683892269868</v>
          </cell>
          <cell r="R1297" t="e">
            <v>#REF!</v>
          </cell>
          <cell r="S1297" t="e">
            <v>#REF!</v>
          </cell>
          <cell r="T1297" t="e">
            <v>#REF!</v>
          </cell>
          <cell r="U1297" t="e">
            <v>#REF!</v>
          </cell>
          <cell r="V1297" t="e">
            <v>#REF!</v>
          </cell>
        </row>
        <row r="1298">
          <cell r="F1298">
            <v>16.993377542132492</v>
          </cell>
          <cell r="G1298">
            <v>4.782233834788542</v>
          </cell>
          <cell r="H1298">
            <v>15.675498459228294</v>
          </cell>
          <cell r="I1298">
            <v>4.0599749836785861</v>
          </cell>
          <cell r="J1298">
            <v>6.3208510778443454</v>
          </cell>
          <cell r="K1298">
            <v>8.4683363329415755</v>
          </cell>
          <cell r="L1298">
            <v>-205.08207687113651</v>
          </cell>
          <cell r="M1298">
            <v>1.0791664085527373</v>
          </cell>
          <cell r="N1298">
            <v>4.904582680159308</v>
          </cell>
          <cell r="O1298">
            <v>5.3532612134653164</v>
          </cell>
          <cell r="P1298">
            <v>5.6531530206889329</v>
          </cell>
          <cell r="Q1298">
            <v>8.0193847963689322</v>
          </cell>
          <cell r="R1298" t="e">
            <v>#REF!</v>
          </cell>
          <cell r="S1298" t="e">
            <v>#REF!</v>
          </cell>
          <cell r="T1298" t="e">
            <v>#REF!</v>
          </cell>
          <cell r="U1298" t="e">
            <v>#REF!</v>
          </cell>
          <cell r="V1298" t="e">
            <v>#REF!</v>
          </cell>
        </row>
        <row r="1299">
          <cell r="F1299">
            <v>14.753726699400602</v>
          </cell>
          <cell r="G1299">
            <v>6.9190728605177014</v>
          </cell>
          <cell r="H1299">
            <v>4.4905383875815801</v>
          </cell>
          <cell r="I1299">
            <v>7.5736167120572304</v>
          </cell>
          <cell r="J1299">
            <v>10.937363211883557</v>
          </cell>
          <cell r="K1299">
            <v>11.263506438789513</v>
          </cell>
          <cell r="L1299">
            <v>-280.18194371387483</v>
          </cell>
          <cell r="M1299">
            <v>8.9111195194352035</v>
          </cell>
          <cell r="N1299">
            <v>8.5887244677444414</v>
          </cell>
          <cell r="O1299">
            <v>8.8152545776372904</v>
          </cell>
          <cell r="P1299">
            <v>10.116818369998015</v>
          </cell>
          <cell r="Q1299">
            <v>14.176034488939102</v>
          </cell>
          <cell r="R1299" t="e">
            <v>#REF!</v>
          </cell>
          <cell r="S1299" t="e">
            <v>#REF!</v>
          </cell>
          <cell r="T1299" t="e">
            <v>#REF!</v>
          </cell>
          <cell r="U1299" t="e">
            <v>#REF!</v>
          </cell>
          <cell r="V1299" t="e">
            <v>#REF!</v>
          </cell>
        </row>
        <row r="1300">
          <cell r="F1300">
            <v>20.745147738163439</v>
          </cell>
          <cell r="G1300">
            <v>10.575961218309658</v>
          </cell>
          <cell r="H1300">
            <v>20.23655564458744</v>
          </cell>
          <cell r="I1300">
            <v>16.657387426697369</v>
          </cell>
          <cell r="J1300">
            <v>9.2006824910854519</v>
          </cell>
          <cell r="K1300">
            <v>13.073103021558616</v>
          </cell>
          <cell r="L1300">
            <v>-248.35815799488054</v>
          </cell>
          <cell r="M1300">
            <v>7.1973307736686252</v>
          </cell>
          <cell r="N1300">
            <v>7.2809965649710477</v>
          </cell>
          <cell r="O1300">
            <v>7.3163511126178378</v>
          </cell>
          <cell r="P1300">
            <v>8.4900983701725465</v>
          </cell>
          <cell r="Q1300">
            <v>11.22900200630113</v>
          </cell>
          <cell r="R1300" t="e">
            <v>#REF!</v>
          </cell>
          <cell r="S1300" t="e">
            <v>#REF!</v>
          </cell>
          <cell r="T1300" t="e">
            <v>#REF!</v>
          </cell>
          <cell r="U1300" t="e">
            <v>#REF!</v>
          </cell>
          <cell r="V1300" t="e">
            <v>#REF!</v>
          </cell>
        </row>
        <row r="1301">
          <cell r="F1301">
            <v>30.573874192560652</v>
          </cell>
          <cell r="G1301">
            <v>12.992401425788444</v>
          </cell>
          <cell r="H1301">
            <v>34.526969645750683</v>
          </cell>
          <cell r="I1301">
            <v>21.411502084581002</v>
          </cell>
          <cell r="J1301">
            <v>29.294141191237884</v>
          </cell>
          <cell r="K1301">
            <v>35.305604926789698</v>
          </cell>
          <cell r="L1301">
            <v>-660.52615452050907</v>
          </cell>
          <cell r="M1301">
            <v>14.089845564358939</v>
          </cell>
          <cell r="N1301">
            <v>14.144964518635334</v>
          </cell>
          <cell r="O1301">
            <v>13.290667686742495</v>
          </cell>
          <cell r="P1301">
            <v>15.062582020924424</v>
          </cell>
          <cell r="Q1301">
            <v>20.137404195089616</v>
          </cell>
          <cell r="R1301" t="e">
            <v>#REF!</v>
          </cell>
          <cell r="S1301" t="e">
            <v>#REF!</v>
          </cell>
          <cell r="T1301" t="e">
            <v>#REF!</v>
          </cell>
          <cell r="U1301" t="e">
            <v>#REF!</v>
          </cell>
          <cell r="V1301" t="e">
            <v>#REF!</v>
          </cell>
        </row>
        <row r="1302">
          <cell r="F1302">
            <v>7.3302010600677363</v>
          </cell>
          <cell r="G1302">
            <v>6.336286915026335</v>
          </cell>
          <cell r="H1302">
            <v>9.6375138690165869</v>
          </cell>
          <cell r="I1302">
            <v>8.9245915127864777</v>
          </cell>
          <cell r="J1302">
            <v>9.2370161966240403</v>
          </cell>
          <cell r="K1302">
            <v>7.4696796877569014</v>
          </cell>
          <cell r="L1302">
            <v>-90.427733951854492</v>
          </cell>
          <cell r="M1302">
            <v>4.7414996862082432</v>
          </cell>
          <cell r="N1302">
            <v>4.8365684363913317</v>
          </cell>
          <cell r="O1302">
            <v>4.9854754833281163</v>
          </cell>
          <cell r="P1302">
            <v>4.297829029730849</v>
          </cell>
          <cell r="Q1302">
            <v>4.3659408304898264</v>
          </cell>
          <cell r="R1302" t="e">
            <v>#REF!</v>
          </cell>
          <cell r="S1302" t="e">
            <v>#REF!</v>
          </cell>
          <cell r="T1302" t="e">
            <v>#REF!</v>
          </cell>
          <cell r="U1302" t="e">
            <v>#REF!</v>
          </cell>
          <cell r="V1302" t="e">
            <v>#REF!</v>
          </cell>
        </row>
        <row r="1303">
          <cell r="F1303">
            <v>7.6645598718673114</v>
          </cell>
          <cell r="G1303">
            <v>4.103964403324099</v>
          </cell>
          <cell r="H1303">
            <v>6.3704145295417902</v>
          </cell>
          <cell r="I1303">
            <v>7.594397322000404</v>
          </cell>
          <cell r="J1303">
            <v>9.9000613524330099</v>
          </cell>
          <cell r="K1303">
            <v>8.2879799449629736</v>
          </cell>
          <cell r="L1303">
            <v>-93.986369812085215</v>
          </cell>
          <cell r="M1303">
            <v>4.1006039362734157</v>
          </cell>
          <cell r="N1303">
            <v>3.6085679169608795</v>
          </cell>
          <cell r="O1303">
            <v>4.310702211460665</v>
          </cell>
          <cell r="P1303">
            <v>4.3820650089251814</v>
          </cell>
          <cell r="Q1303">
            <v>5.1259592665561797</v>
          </cell>
          <cell r="R1303" t="e">
            <v>#REF!</v>
          </cell>
          <cell r="S1303" t="e">
            <v>#REF!</v>
          </cell>
          <cell r="T1303" t="e">
            <v>#REF!</v>
          </cell>
          <cell r="U1303" t="e">
            <v>#REF!</v>
          </cell>
          <cell r="V1303" t="e">
            <v>#REF!</v>
          </cell>
        </row>
        <row r="1304">
          <cell r="F1304">
            <v>0</v>
          </cell>
          <cell r="G1304">
            <v>0</v>
          </cell>
          <cell r="H1304">
            <v>0</v>
          </cell>
          <cell r="I1304">
            <v>-0.39879285088464655</v>
          </cell>
          <cell r="J1304">
            <v>2.7547750889981941</v>
          </cell>
          <cell r="K1304">
            <v>1.9392548438461503</v>
          </cell>
          <cell r="L1304">
            <v>-42.442770099150685</v>
          </cell>
          <cell r="M1304">
            <v>2.0077794413297028</v>
          </cell>
          <cell r="N1304">
            <v>2.0437116558113431</v>
          </cell>
          <cell r="O1304">
            <v>2.1313809698487418</v>
          </cell>
          <cell r="P1304">
            <v>1.9130513461247816</v>
          </cell>
          <cell r="Q1304">
            <v>2.0004475408581328</v>
          </cell>
          <cell r="R1304" t="e">
            <v>#REF!</v>
          </cell>
          <cell r="S1304" t="e">
            <v>#REF!</v>
          </cell>
          <cell r="T1304" t="e">
            <v>#REF!</v>
          </cell>
          <cell r="U1304" t="e">
            <v>#REF!</v>
          </cell>
          <cell r="V1304" t="e">
            <v>#REF!</v>
          </cell>
        </row>
        <row r="1305">
          <cell r="F1305">
            <v>17.131118035509246</v>
          </cell>
          <cell r="G1305">
            <v>11.286758605442543</v>
          </cell>
          <cell r="H1305">
            <v>14.392124078859041</v>
          </cell>
          <cell r="I1305">
            <v>13.043480514812728</v>
          </cell>
          <cell r="J1305">
            <v>16.318497671446245</v>
          </cell>
          <cell r="K1305">
            <v>16.793248609024609</v>
          </cell>
          <cell r="L1305">
            <v>-254.75307840810783</v>
          </cell>
          <cell r="M1305">
            <v>5.4588230276350203</v>
          </cell>
          <cell r="N1305">
            <v>5.2373417121975478</v>
          </cell>
          <cell r="O1305">
            <v>4.9191454898347047</v>
          </cell>
          <cell r="P1305">
            <v>4.0754788207487707</v>
          </cell>
          <cell r="Q1305">
            <v>5.8620021191792979</v>
          </cell>
          <cell r="R1305" t="e">
            <v>#REF!</v>
          </cell>
          <cell r="S1305" t="e">
            <v>#REF!</v>
          </cell>
          <cell r="T1305" t="e">
            <v>#REF!</v>
          </cell>
          <cell r="U1305" t="e">
            <v>#REF!</v>
          </cell>
          <cell r="V1305" t="e">
            <v>#REF!</v>
          </cell>
        </row>
        <row r="1306">
          <cell r="F1306">
            <v>-4.454494483719472</v>
          </cell>
          <cell r="G1306">
            <v>3.5554011676522776</v>
          </cell>
          <cell r="H1306">
            <v>6.874955030304875</v>
          </cell>
          <cell r="I1306">
            <v>3.2880965009134826</v>
          </cell>
          <cell r="J1306">
            <v>6.9415495825425531</v>
          </cell>
          <cell r="K1306">
            <v>6.882905351129974</v>
          </cell>
          <cell r="L1306">
            <v>-85.119763691946147</v>
          </cell>
          <cell r="M1306">
            <v>4.057818055460416</v>
          </cell>
          <cell r="N1306">
            <v>4.3447304320369255</v>
          </cell>
          <cell r="O1306">
            <v>4.6177529224788998</v>
          </cell>
          <cell r="P1306">
            <v>3.8775905507980326</v>
          </cell>
          <cell r="Q1306">
            <v>4.2411837156121344</v>
          </cell>
          <cell r="R1306" t="e">
            <v>#REF!</v>
          </cell>
          <cell r="S1306" t="e">
            <v>#REF!</v>
          </cell>
          <cell r="T1306" t="e">
            <v>#REF!</v>
          </cell>
          <cell r="U1306" t="e">
            <v>#REF!</v>
          </cell>
          <cell r="V1306" t="e">
            <v>#REF!</v>
          </cell>
        </row>
        <row r="1307">
          <cell r="F1307">
            <v>18.822823043747519</v>
          </cell>
          <cell r="G1307">
            <v>19.003073858920288</v>
          </cell>
          <cell r="H1307">
            <v>25.285605881105624</v>
          </cell>
          <cell r="I1307">
            <v>18.298537026445274</v>
          </cell>
          <cell r="J1307">
            <v>23.792075953350974</v>
          </cell>
          <cell r="K1307">
            <v>25.735986739634555</v>
          </cell>
          <cell r="L1307">
            <v>-264.903682015068</v>
          </cell>
          <cell r="M1307">
            <v>4.9693989896000517</v>
          </cell>
          <cell r="N1307">
            <v>4.619350701156236</v>
          </cell>
          <cell r="O1307">
            <v>4.4703044426068743</v>
          </cell>
          <cell r="P1307">
            <v>3.4105359906101853</v>
          </cell>
          <cell r="Q1307">
            <v>4.881872000958996</v>
          </cell>
          <cell r="R1307" t="e">
            <v>#REF!</v>
          </cell>
          <cell r="S1307" t="e">
            <v>#REF!</v>
          </cell>
          <cell r="T1307" t="e">
            <v>#REF!</v>
          </cell>
          <cell r="U1307" t="e">
            <v>#REF!</v>
          </cell>
          <cell r="V1307" t="e">
            <v>#REF!</v>
          </cell>
        </row>
        <row r="1308">
          <cell r="F1308">
            <v>86.463834689493979</v>
          </cell>
          <cell r="G1308">
            <v>27.253110906638767</v>
          </cell>
          <cell r="H1308">
            <v>28.805044554663255</v>
          </cell>
          <cell r="I1308">
            <v>43.362274966903783</v>
          </cell>
          <cell r="J1308">
            <v>52.724978575881607</v>
          </cell>
          <cell r="K1308">
            <v>70.927323422820564</v>
          </cell>
          <cell r="L1308">
            <v>-946.37488756503785</v>
          </cell>
          <cell r="M1308">
            <v>50.361392183290718</v>
          </cell>
          <cell r="N1308">
            <v>48.806274507807075</v>
          </cell>
          <cell r="O1308">
            <v>45.513178736721557</v>
          </cell>
          <cell r="P1308">
            <v>29.33415693909933</v>
          </cell>
          <cell r="Q1308">
            <v>26.630650940119182</v>
          </cell>
          <cell r="R1308" t="e">
            <v>#REF!</v>
          </cell>
          <cell r="S1308" t="e">
            <v>#REF!</v>
          </cell>
          <cell r="T1308" t="e">
            <v>#REF!</v>
          </cell>
          <cell r="U1308" t="e">
            <v>#REF!</v>
          </cell>
          <cell r="V1308" t="e">
            <v>#REF!</v>
          </cell>
        </row>
        <row r="1309">
          <cell r="F1309">
            <v>505.3799257562132</v>
          </cell>
          <cell r="G1309">
            <v>255.98278798097726</v>
          </cell>
          <cell r="H1309">
            <v>331.18938793477264</v>
          </cell>
          <cell r="I1309">
            <v>336.60010603598676</v>
          </cell>
          <cell r="J1309">
            <v>242.4709890836964</v>
          </cell>
          <cell r="K1309">
            <v>348.97233468351055</v>
          </cell>
          <cell r="L1309">
            <v>-5797.3804554245062</v>
          </cell>
          <cell r="M1309">
            <v>91.120544002290444</v>
          </cell>
          <cell r="N1309">
            <v>75.352399382554722</v>
          </cell>
          <cell r="O1309">
            <v>57.559331442093935</v>
          </cell>
          <cell r="P1309">
            <v>28.184945329328912</v>
          </cell>
          <cell r="Q1309">
            <v>42.097386843979308</v>
          </cell>
          <cell r="R1309" t="e">
            <v>#REF!</v>
          </cell>
          <cell r="S1309" t="e">
            <v>#REF!</v>
          </cell>
          <cell r="T1309" t="e">
            <v>#REF!</v>
          </cell>
          <cell r="U1309" t="e">
            <v>#REF!</v>
          </cell>
          <cell r="V1309" t="e">
            <v>#REF!</v>
          </cell>
        </row>
        <row r="1310">
          <cell r="F1310">
            <v>92.189040108131053</v>
          </cell>
          <cell r="G1310">
            <v>16.909265503923621</v>
          </cell>
          <cell r="H1310">
            <v>54.801297129205182</v>
          </cell>
          <cell r="I1310">
            <v>25.930734463789804</v>
          </cell>
          <cell r="J1310">
            <v>27.048040962198371</v>
          </cell>
          <cell r="K1310">
            <v>27.732650918389083</v>
          </cell>
          <cell r="L1310">
            <v>-555.88533609274396</v>
          </cell>
          <cell r="M1310">
            <v>11.782577990152276</v>
          </cell>
          <cell r="N1310">
            <v>9.3569369771275888</v>
          </cell>
          <cell r="O1310">
            <v>7.70147569419305</v>
          </cell>
          <cell r="P1310">
            <v>0.42345143729335177</v>
          </cell>
          <cell r="Q1310">
            <v>5.5092791364872014</v>
          </cell>
          <cell r="R1310" t="e">
            <v>#REF!</v>
          </cell>
          <cell r="S1310" t="e">
            <v>#REF!</v>
          </cell>
          <cell r="T1310" t="e">
            <v>#REF!</v>
          </cell>
          <cell r="U1310" t="e">
            <v>#REF!</v>
          </cell>
          <cell r="V1310" t="e">
            <v>#REF!</v>
          </cell>
        </row>
        <row r="1311">
          <cell r="F1311">
            <v>5.292617572582575</v>
          </cell>
          <cell r="G1311">
            <v>1.3884926469854868</v>
          </cell>
          <cell r="H1311">
            <v>1.7590628414898806</v>
          </cell>
          <cell r="I1311">
            <v>1.5921571861881567</v>
          </cell>
          <cell r="J1311">
            <v>2.0110613546181844</v>
          </cell>
          <cell r="K1311">
            <v>2.031061683656314</v>
          </cell>
          <cell r="L1311">
            <v>-21.210371754228124</v>
          </cell>
          <cell r="M1311">
            <v>0.95366761864704941</v>
          </cell>
          <cell r="N1311">
            <v>0.89526048559507387</v>
          </cell>
          <cell r="O1311">
            <v>0.79995887678941813</v>
          </cell>
          <cell r="P1311">
            <v>0.49838285544931793</v>
          </cell>
          <cell r="Q1311">
            <v>0.42233031818531508</v>
          </cell>
          <cell r="R1311" t="e">
            <v>#REF!</v>
          </cell>
          <cell r="S1311" t="e">
            <v>#REF!</v>
          </cell>
          <cell r="T1311" t="e">
            <v>#REF!</v>
          </cell>
          <cell r="U1311" t="e">
            <v>#REF!</v>
          </cell>
          <cell r="V1311" t="e">
            <v>#REF!</v>
          </cell>
        </row>
        <row r="1312">
          <cell r="F1312">
            <v>0</v>
          </cell>
          <cell r="G1312">
            <v>144.27194560220005</v>
          </cell>
          <cell r="H1312">
            <v>74.768274433773058</v>
          </cell>
          <cell r="I1312">
            <v>44.597205865932665</v>
          </cell>
          <cell r="J1312">
            <v>42.092703146490749</v>
          </cell>
          <cell r="K1312">
            <v>40.967709748232721</v>
          </cell>
          <cell r="L1312">
            <v>-1256.8337800104152</v>
          </cell>
          <cell r="M1312">
            <v>11.860954325716648</v>
          </cell>
          <cell r="N1312">
            <v>3.9702030019000176</v>
          </cell>
          <cell r="O1312">
            <v>-2.3848347885045769</v>
          </cell>
          <cell r="P1312">
            <v>-7.183964252296164</v>
          </cell>
          <cell r="Q1312">
            <v>1.7512109742181305</v>
          </cell>
          <cell r="R1312" t="e">
            <v>#REF!</v>
          </cell>
          <cell r="S1312" t="e">
            <v>#REF!</v>
          </cell>
          <cell r="T1312" t="e">
            <v>#REF!</v>
          </cell>
          <cell r="U1312" t="e">
            <v>#REF!</v>
          </cell>
          <cell r="V1312" t="e">
            <v>#REF!</v>
          </cell>
        </row>
        <row r="1313">
          <cell r="F1313">
            <v>30.488049470175611</v>
          </cell>
          <cell r="G1313">
            <v>399.05721920163342</v>
          </cell>
          <cell r="H1313">
            <v>444.83209094755239</v>
          </cell>
          <cell r="I1313">
            <v>498.26271169999382</v>
          </cell>
          <cell r="J1313">
            <v>510.84523945595106</v>
          </cell>
          <cell r="K1313">
            <v>542.61356996862173</v>
          </cell>
          <cell r="L1313">
            <v>-8658.356260658913</v>
          </cell>
          <cell r="M1313">
            <v>129.42294540198782</v>
          </cell>
          <cell r="N1313">
            <v>108.30946517311895</v>
          </cell>
          <cell r="O1313">
            <v>82.003768484619286</v>
          </cell>
          <cell r="P1313">
            <v>34.955896709721856</v>
          </cell>
          <cell r="Q1313">
            <v>55.048606978839075</v>
          </cell>
          <cell r="R1313" t="e">
            <v>#REF!</v>
          </cell>
          <cell r="S1313" t="e">
            <v>#REF!</v>
          </cell>
          <cell r="T1313" t="e">
            <v>#REF!</v>
          </cell>
          <cell r="U1313" t="e">
            <v>#REF!</v>
          </cell>
          <cell r="V1313" t="e">
            <v>#REF!</v>
          </cell>
        </row>
        <row r="1314">
          <cell r="F1314">
            <v>87.757148664372949</v>
          </cell>
          <cell r="G1314">
            <v>32.621343589323601</v>
          </cell>
          <cell r="H1314">
            <v>60.497552727277139</v>
          </cell>
          <cell r="I1314">
            <v>32.913648984961128</v>
          </cell>
          <cell r="J1314">
            <v>33.209976579005001</v>
          </cell>
          <cell r="K1314">
            <v>41.175877281848386</v>
          </cell>
          <cell r="L1314">
            <v>-767.66342357149415</v>
          </cell>
          <cell r="M1314">
            <v>10.472132797365475</v>
          </cell>
          <cell r="N1314">
            <v>8.2414691486928859</v>
          </cell>
          <cell r="O1314">
            <v>4.884579070868881</v>
          </cell>
          <cell r="P1314">
            <v>-1.8018059388087977</v>
          </cell>
          <cell r="Q1314">
            <v>-0.14990638010519497</v>
          </cell>
          <cell r="R1314" t="e">
            <v>#REF!</v>
          </cell>
          <cell r="S1314" t="e">
            <v>#REF!</v>
          </cell>
          <cell r="T1314" t="e">
            <v>#REF!</v>
          </cell>
          <cell r="U1314" t="e">
            <v>#REF!</v>
          </cell>
          <cell r="V1314" t="e">
            <v>#REF!</v>
          </cell>
        </row>
        <row r="1315">
          <cell r="F1315">
            <v>6.2943029771823831</v>
          </cell>
          <cell r="G1315">
            <v>6.6707804309081666</v>
          </cell>
          <cell r="H1315">
            <v>5.8790805425281292</v>
          </cell>
          <cell r="I1315">
            <v>5.1982624737518677</v>
          </cell>
          <cell r="J1315">
            <v>-5.3729778340818957</v>
          </cell>
          <cell r="K1315">
            <v>-8.2955920577363873</v>
          </cell>
          <cell r="L1315">
            <v>-220.13453864746936</v>
          </cell>
          <cell r="M1315">
            <v>5.1128929317548</v>
          </cell>
          <cell r="N1315">
            <v>4.8724224576170059</v>
          </cell>
          <cell r="O1315">
            <v>3.125155808839736</v>
          </cell>
          <cell r="P1315">
            <v>2.4860122607575477</v>
          </cell>
          <cell r="Q1315">
            <v>3.6453234225393132</v>
          </cell>
          <cell r="R1315" t="e">
            <v>#REF!</v>
          </cell>
          <cell r="S1315" t="e">
            <v>#REF!</v>
          </cell>
          <cell r="T1315" t="e">
            <v>#REF!</v>
          </cell>
          <cell r="U1315" t="e">
            <v>#REF!</v>
          </cell>
          <cell r="V1315" t="e">
            <v>#REF!</v>
          </cell>
        </row>
        <row r="1331">
          <cell r="F1331">
            <v>46.51083205162567</v>
          </cell>
          <cell r="G1331">
            <v>68.737118734534434</v>
          </cell>
          <cell r="H1331">
            <v>116.88048878735049</v>
          </cell>
          <cell r="I1331">
            <v>101.00764298565657</v>
          </cell>
          <cell r="J1331">
            <v>91.900077470484177</v>
          </cell>
          <cell r="K1331">
            <v>89.678376015101463</v>
          </cell>
          <cell r="L1331">
            <v>-3291.5421384669717</v>
          </cell>
          <cell r="M1331">
            <v>32.790698160855584</v>
          </cell>
          <cell r="N1331">
            <v>32.314388038006889</v>
          </cell>
          <cell r="O1331">
            <v>36.831019499851713</v>
          </cell>
          <cell r="P1331">
            <v>38.67973401171794</v>
          </cell>
          <cell r="Q1331">
            <v>53.374032507638262</v>
          </cell>
          <cell r="R1331" t="e">
            <v>#REF!</v>
          </cell>
          <cell r="S1331" t="e">
            <v>#REF!</v>
          </cell>
          <cell r="T1331" t="e">
            <v>#REF!</v>
          </cell>
          <cell r="U1331" t="e">
            <v>#REF!</v>
          </cell>
          <cell r="V1331" t="e">
            <v>#REF!</v>
          </cell>
        </row>
        <row r="1332">
          <cell r="F1332">
            <v>3176.9779436213139</v>
          </cell>
          <cell r="G1332">
            <v>187.35637597420146</v>
          </cell>
          <cell r="H1332">
            <v>380.65810928815824</v>
          </cell>
          <cell r="I1332">
            <v>222.08726525198955</v>
          </cell>
          <cell r="J1332">
            <v>225.59600535785546</v>
          </cell>
          <cell r="K1332">
            <v>188.09682681082452</v>
          </cell>
          <cell r="L1332">
            <v>-5135.7086017772162</v>
          </cell>
          <cell r="M1332">
            <v>15.189221985852118</v>
          </cell>
          <cell r="N1332">
            <v>78.373342452646654</v>
          </cell>
          <cell r="O1332">
            <v>90.187778003712339</v>
          </cell>
          <cell r="P1332">
            <v>34.538260354773065</v>
          </cell>
          <cell r="Q1332">
            <v>40.831763609961335</v>
          </cell>
          <cell r="R1332" t="e">
            <v>#REF!</v>
          </cell>
          <cell r="S1332" t="e">
            <v>#REF!</v>
          </cell>
          <cell r="T1332" t="e">
            <v>#REF!</v>
          </cell>
          <cell r="U1332" t="e">
            <v>#REF!</v>
          </cell>
          <cell r="V1332" t="e">
            <v>#REF!</v>
          </cell>
        </row>
        <row r="1333">
          <cell r="F1333">
            <v>27.693034675925947</v>
          </cell>
          <cell r="G1333">
            <v>22.67403039089772</v>
          </cell>
          <cell r="H1333">
            <v>28.488364746169943</v>
          </cell>
          <cell r="I1333">
            <v>23.51336254089528</v>
          </cell>
          <cell r="J1333">
            <v>25.60075784554045</v>
          </cell>
          <cell r="K1333">
            <v>24.313968002908268</v>
          </cell>
          <cell r="L1333">
            <v>-250.48215634706617</v>
          </cell>
          <cell r="M1333">
            <v>10.480130286643632</v>
          </cell>
          <cell r="N1333">
            <v>8.8745321775575601</v>
          </cell>
          <cell r="O1333">
            <v>7.6502731052024071</v>
          </cell>
          <cell r="P1333">
            <v>5.377110393816233</v>
          </cell>
          <cell r="Q1333">
            <v>4.1735576273175443</v>
          </cell>
          <cell r="R1333" t="e">
            <v>#REF!</v>
          </cell>
          <cell r="S1333" t="e">
            <v>#REF!</v>
          </cell>
          <cell r="T1333" t="e">
            <v>#REF!</v>
          </cell>
          <cell r="U1333" t="e">
            <v>#REF!</v>
          </cell>
          <cell r="V1333" t="e">
            <v>#REF!</v>
          </cell>
        </row>
        <row r="1334">
          <cell r="F1334">
            <v>24.817281898849764</v>
          </cell>
          <cell r="G1334">
            <v>10.810295383537831</v>
          </cell>
          <cell r="H1334">
            <v>15.827490933113266</v>
          </cell>
          <cell r="I1334">
            <v>15.61525271450803</v>
          </cell>
          <cell r="J1334">
            <v>15.66643848435924</v>
          </cell>
          <cell r="K1334">
            <v>13.852828200587888</v>
          </cell>
          <cell r="L1334">
            <v>-141.57212619546408</v>
          </cell>
          <cell r="M1334">
            <v>-1.1774855260002632</v>
          </cell>
          <cell r="N1334">
            <v>8.8238867574177284</v>
          </cell>
          <cell r="O1334">
            <v>8.8761858965745652</v>
          </cell>
          <cell r="P1334">
            <v>7.49480993739847</v>
          </cell>
          <cell r="Q1334">
            <v>6.5059932003946601</v>
          </cell>
          <cell r="R1334" t="e">
            <v>#REF!</v>
          </cell>
          <cell r="S1334" t="e">
            <v>#REF!</v>
          </cell>
          <cell r="T1334" t="e">
            <v>#REF!</v>
          </cell>
          <cell r="U1334" t="e">
            <v>#REF!</v>
          </cell>
          <cell r="V1334" t="e">
            <v>#REF!</v>
          </cell>
        </row>
        <row r="1335">
          <cell r="F1335">
            <v>2.4318436528606648</v>
          </cell>
          <cell r="G1335">
            <v>0.91361777599157001</v>
          </cell>
          <cell r="H1335">
            <v>0.94595209819758119</v>
          </cell>
          <cell r="I1335">
            <v>1.0414788264328232</v>
          </cell>
          <cell r="J1335">
            <v>0.78783391279704662</v>
          </cell>
          <cell r="K1335">
            <v>0.80896707896503517</v>
          </cell>
          <cell r="L1335">
            <v>-18.714642820970546</v>
          </cell>
          <cell r="M1335">
            <v>0.56404009788460097</v>
          </cell>
          <cell r="N1335">
            <v>0.70404035275224552</v>
          </cell>
          <cell r="O1335">
            <v>0.85107352869182384</v>
          </cell>
          <cell r="P1335">
            <v>0.96072274710795991</v>
          </cell>
          <cell r="Q1335">
            <v>1.1588107502523102</v>
          </cell>
          <cell r="R1335" t="e">
            <v>#REF!</v>
          </cell>
          <cell r="S1335" t="e">
            <v>#REF!</v>
          </cell>
          <cell r="T1335" t="e">
            <v>#REF!</v>
          </cell>
          <cell r="U1335" t="e">
            <v>#REF!</v>
          </cell>
          <cell r="V1335" t="e">
            <v>#REF!</v>
          </cell>
        </row>
        <row r="1336">
          <cell r="F1336">
            <v>38.182940355929013</v>
          </cell>
          <cell r="G1336">
            <v>14.536830955456164</v>
          </cell>
          <cell r="H1336">
            <v>28.180685564417068</v>
          </cell>
          <cell r="I1336">
            <v>17.745524204732796</v>
          </cell>
          <cell r="J1336">
            <v>24.112904767209759</v>
          </cell>
          <cell r="K1336">
            <v>27.214958553017109</v>
          </cell>
          <cell r="L1336">
            <v>-408.66022576716705</v>
          </cell>
          <cell r="M1336">
            <v>5.4180334413664104</v>
          </cell>
          <cell r="N1336">
            <v>15.759142242630201</v>
          </cell>
          <cell r="O1336">
            <v>18.588103133472167</v>
          </cell>
          <cell r="P1336">
            <v>19.76470809298366</v>
          </cell>
          <cell r="Q1336">
            <v>22.89670724331388</v>
          </cell>
          <cell r="R1336" t="e">
            <v>#REF!</v>
          </cell>
          <cell r="S1336" t="e">
            <v>#REF!</v>
          </cell>
          <cell r="T1336" t="e">
            <v>#REF!</v>
          </cell>
          <cell r="U1336" t="e">
            <v>#REF!</v>
          </cell>
          <cell r="V1336" t="e">
            <v>#REF!</v>
          </cell>
        </row>
        <row r="1337">
          <cell r="F1337">
            <v>30.802575973275069</v>
          </cell>
          <cell r="G1337">
            <v>16.429437519058535</v>
          </cell>
          <cell r="H1337">
            <v>12.409727568334258</v>
          </cell>
          <cell r="I1337">
            <v>19.04183463950088</v>
          </cell>
          <cell r="J1337">
            <v>26.207580910798569</v>
          </cell>
          <cell r="K1337">
            <v>34.108186084176417</v>
          </cell>
          <cell r="L1337">
            <v>-544.73780143930799</v>
          </cell>
          <cell r="M1337">
            <v>19.032710104700975</v>
          </cell>
          <cell r="N1337">
            <v>20.990693047619246</v>
          </cell>
          <cell r="O1337">
            <v>23.34185738350957</v>
          </cell>
          <cell r="P1337">
            <v>27.161045608250301</v>
          </cell>
          <cell r="Q1337">
            <v>33.722002180283326</v>
          </cell>
          <cell r="R1337" t="e">
            <v>#REF!</v>
          </cell>
          <cell r="S1337" t="e">
            <v>#REF!</v>
          </cell>
          <cell r="T1337" t="e">
            <v>#REF!</v>
          </cell>
          <cell r="U1337" t="e">
            <v>#REF!</v>
          </cell>
          <cell r="V1337" t="e">
            <v>#REF!</v>
          </cell>
        </row>
        <row r="1338">
          <cell r="F1338">
            <v>43.28507863567161</v>
          </cell>
          <cell r="G1338">
            <v>23.946651753326979</v>
          </cell>
          <cell r="H1338">
            <v>37.986842806424818</v>
          </cell>
          <cell r="I1338">
            <v>35.597989746232955</v>
          </cell>
          <cell r="J1338">
            <v>28.416860740091398</v>
          </cell>
          <cell r="K1338">
            <v>34.881397913742163</v>
          </cell>
          <cell r="L1338">
            <v>-489.63049943840497</v>
          </cell>
          <cell r="M1338">
            <v>16.023482714905022</v>
          </cell>
          <cell r="N1338">
            <v>18.475798752033338</v>
          </cell>
          <cell r="O1338">
            <v>20.221088695419624</v>
          </cell>
          <cell r="P1338">
            <v>23.2589387743879</v>
          </cell>
          <cell r="Q1338">
            <v>27.417080841437379</v>
          </cell>
          <cell r="R1338" t="e">
            <v>#REF!</v>
          </cell>
          <cell r="S1338" t="e">
            <v>#REF!</v>
          </cell>
          <cell r="T1338" t="e">
            <v>#REF!</v>
          </cell>
          <cell r="U1338" t="e">
            <v>#REF!</v>
          </cell>
          <cell r="V1338" t="e">
            <v>#REF!</v>
          </cell>
        </row>
        <row r="1339">
          <cell r="F1339">
            <v>75.964669482957191</v>
          </cell>
          <cell r="G1339">
            <v>41.712157563378142</v>
          </cell>
          <cell r="H1339">
            <v>82.640023742644544</v>
          </cell>
          <cell r="I1339">
            <v>104.41318777121911</v>
          </cell>
          <cell r="J1339">
            <v>120.92422772540471</v>
          </cell>
          <cell r="K1339">
            <v>141.24389655572537</v>
          </cell>
          <cell r="L1339">
            <v>-1457.9341532901985</v>
          </cell>
          <cell r="M1339">
            <v>41.386179455760356</v>
          </cell>
          <cell r="N1339">
            <v>49.457817089550275</v>
          </cell>
          <cell r="O1339">
            <v>53.960162224518243</v>
          </cell>
          <cell r="P1339">
            <v>61.481499075146154</v>
          </cell>
          <cell r="Q1339">
            <v>70.075283691355025</v>
          </cell>
          <cell r="R1339" t="e">
            <v>#REF!</v>
          </cell>
          <cell r="S1339" t="e">
            <v>#REF!</v>
          </cell>
          <cell r="T1339" t="e">
            <v>#REF!</v>
          </cell>
          <cell r="U1339" t="e">
            <v>#REF!</v>
          </cell>
          <cell r="V1339" t="e">
            <v>#REF!</v>
          </cell>
        </row>
        <row r="1340">
          <cell r="F1340">
            <v>15.671538121522396</v>
          </cell>
          <cell r="G1340">
            <v>13.680667916852331</v>
          </cell>
          <cell r="H1340">
            <v>19.409674048360042</v>
          </cell>
          <cell r="I1340">
            <v>21.140426427003923</v>
          </cell>
          <cell r="J1340">
            <v>22.391052016667544</v>
          </cell>
          <cell r="K1340">
            <v>21.460978600797194</v>
          </cell>
          <cell r="L1340">
            <v>-226.38813137389525</v>
          </cell>
          <cell r="M1340">
            <v>9.43880114502198</v>
          </cell>
          <cell r="N1340">
            <v>10.639620072763257</v>
          </cell>
          <cell r="O1340">
            <v>12.018051581864102</v>
          </cell>
          <cell r="P1340">
            <v>12.27604608117819</v>
          </cell>
          <cell r="Q1340">
            <v>13.190523478018537</v>
          </cell>
          <cell r="R1340" t="e">
            <v>#REF!</v>
          </cell>
          <cell r="S1340" t="e">
            <v>#REF!</v>
          </cell>
          <cell r="T1340" t="e">
            <v>#REF!</v>
          </cell>
          <cell r="U1340" t="e">
            <v>#REF!</v>
          </cell>
          <cell r="V1340" t="e">
            <v>#REF!</v>
          </cell>
        </row>
        <row r="1341">
          <cell r="F1341">
            <v>15.313523104513916</v>
          </cell>
          <cell r="G1341">
            <v>8.9055143469556501</v>
          </cell>
          <cell r="H1341">
            <v>13.526036057190696</v>
          </cell>
          <cell r="I1341">
            <v>16.192017926410394</v>
          </cell>
          <cell r="J1341">
            <v>19.989595020286536</v>
          </cell>
          <cell r="K1341">
            <v>19.073947944854581</v>
          </cell>
          <cell r="L1341">
            <v>-176.83269100828326</v>
          </cell>
          <cell r="M1341">
            <v>8.3822294712250702</v>
          </cell>
          <cell r="N1341">
            <v>8.2636027420655829</v>
          </cell>
          <cell r="O1341">
            <v>10.146915612426088</v>
          </cell>
          <cell r="P1341">
            <v>10.828448313197111</v>
          </cell>
          <cell r="Q1341">
            <v>11.615053151268231</v>
          </cell>
          <cell r="R1341" t="e">
            <v>#REF!</v>
          </cell>
          <cell r="S1341" t="e">
            <v>#REF!</v>
          </cell>
          <cell r="T1341" t="e">
            <v>#REF!</v>
          </cell>
          <cell r="U1341" t="e">
            <v>#REF!</v>
          </cell>
          <cell r="V1341" t="e">
            <v>#REF!</v>
          </cell>
        </row>
        <row r="1342">
          <cell r="F1342">
            <v>0.2</v>
          </cell>
          <cell r="G1342">
            <v>0.2</v>
          </cell>
          <cell r="H1342">
            <v>0.3</v>
          </cell>
          <cell r="I1342">
            <v>0.27418923444250998</v>
          </cell>
          <cell r="J1342">
            <v>5.620251820339913</v>
          </cell>
          <cell r="K1342">
            <v>5.1614135801457444</v>
          </cell>
          <cell r="L1342">
            <v>-75.844493531533971</v>
          </cell>
          <cell r="M1342">
            <v>3.6717629270882202</v>
          </cell>
          <cell r="N1342">
            <v>4.1984029407465515</v>
          </cell>
          <cell r="O1342">
            <v>4.639941750681599</v>
          </cell>
          <cell r="P1342">
            <v>4.6362372156560854</v>
          </cell>
          <cell r="Q1342">
            <v>4.8222034519924879</v>
          </cell>
          <cell r="R1342" t="e">
            <v>#REF!</v>
          </cell>
          <cell r="S1342" t="e">
            <v>#REF!</v>
          </cell>
          <cell r="T1342" t="e">
            <v>#REF!</v>
          </cell>
          <cell r="U1342" t="e">
            <v>#REF!</v>
          </cell>
          <cell r="V1342" t="e">
            <v>#REF!</v>
          </cell>
        </row>
        <row r="1343">
          <cell r="F1343">
            <v>57.349895278478897</v>
          </cell>
          <cell r="G1343">
            <v>43.604943173349803</v>
          </cell>
          <cell r="H1343">
            <v>52.542363066995307</v>
          </cell>
          <cell r="I1343">
            <v>54.386113544385594</v>
          </cell>
          <cell r="J1343">
            <v>63.567929812503706</v>
          </cell>
          <cell r="K1343">
            <v>66.802103166805551</v>
          </cell>
          <cell r="L1343">
            <v>-688.64622726112145</v>
          </cell>
          <cell r="M1343">
            <v>23.026087851340858</v>
          </cell>
          <cell r="N1343">
            <v>27.784378670496899</v>
          </cell>
          <cell r="O1343">
            <v>30.774097574672222</v>
          </cell>
          <cell r="P1343">
            <v>30.873238370056843</v>
          </cell>
          <cell r="Q1343">
            <v>32.468472488118636</v>
          </cell>
          <cell r="R1343" t="e">
            <v>#REF!</v>
          </cell>
          <cell r="S1343" t="e">
            <v>#REF!</v>
          </cell>
          <cell r="T1343" t="e">
            <v>#REF!</v>
          </cell>
          <cell r="U1343" t="e">
            <v>#REF!</v>
          </cell>
          <cell r="V1343" t="e">
            <v>#REF!</v>
          </cell>
        </row>
        <row r="1344">
          <cell r="F1344">
            <v>-8.2695598793996155</v>
          </cell>
          <cell r="G1344">
            <v>5.9871907411386793</v>
          </cell>
          <cell r="H1344">
            <v>10.521165114444592</v>
          </cell>
          <cell r="I1344">
            <v>7.4638951940344835</v>
          </cell>
          <cell r="J1344">
            <v>12.635108482950809</v>
          </cell>
          <cell r="K1344">
            <v>12.89434108813267</v>
          </cell>
          <cell r="L1344">
            <v>-150.12299128832197</v>
          </cell>
          <cell r="M1344">
            <v>6.6361231758847383</v>
          </cell>
          <cell r="N1344">
            <v>7.7111238713026973</v>
          </cell>
          <cell r="O1344">
            <v>8.5451560049416493</v>
          </cell>
          <cell r="P1344">
            <v>8.3407239473718704</v>
          </cell>
          <cell r="Q1344">
            <v>9.2200202363742498</v>
          </cell>
          <cell r="R1344" t="e">
            <v>#REF!</v>
          </cell>
          <cell r="S1344" t="e">
            <v>#REF!</v>
          </cell>
          <cell r="T1344" t="e">
            <v>#REF!</v>
          </cell>
          <cell r="U1344" t="e">
            <v>#REF!</v>
          </cell>
          <cell r="V1344" t="e">
            <v>#REF!</v>
          </cell>
        </row>
        <row r="1345">
          <cell r="F1345">
            <v>51.75189622161178</v>
          </cell>
          <cell r="G1345">
            <v>54.265624274428632</v>
          </cell>
          <cell r="H1345">
            <v>67.036568073323252</v>
          </cell>
          <cell r="I1345">
            <v>60.697633726734118</v>
          </cell>
          <cell r="J1345">
            <v>71.37923689500235</v>
          </cell>
          <cell r="K1345">
            <v>77.817303014968047</v>
          </cell>
          <cell r="L1345">
            <v>-610.81718883283997</v>
          </cell>
          <cell r="M1345">
            <v>17.288716511247966</v>
          </cell>
          <cell r="N1345">
            <v>20.140060126918293</v>
          </cell>
          <cell r="O1345">
            <v>22.256019872984449</v>
          </cell>
          <cell r="P1345">
            <v>21.296781547532252</v>
          </cell>
          <cell r="Q1345">
            <v>21.71136049966395</v>
          </cell>
          <cell r="R1345" t="e">
            <v>#REF!</v>
          </cell>
          <cell r="S1345" t="e">
            <v>#REF!</v>
          </cell>
          <cell r="T1345" t="e">
            <v>#REF!</v>
          </cell>
          <cell r="U1345" t="e">
            <v>#REF!</v>
          </cell>
          <cell r="V1345" t="e">
            <v>#REF!</v>
          </cell>
        </row>
        <row r="1346">
          <cell r="F1346">
            <v>128.5182346625248</v>
          </cell>
          <cell r="G1346">
            <v>47.909539858374259</v>
          </cell>
          <cell r="H1346">
            <v>51.561227324668543</v>
          </cell>
          <cell r="I1346">
            <v>75.957504036524796</v>
          </cell>
          <cell r="J1346">
            <v>90.168048682730642</v>
          </cell>
          <cell r="K1346">
            <v>118.66893684983282</v>
          </cell>
          <cell r="L1346">
            <v>-1328.9715898393606</v>
          </cell>
          <cell r="M1346">
            <v>73.148086645988002</v>
          </cell>
          <cell r="N1346">
            <v>76.948766755479198</v>
          </cell>
          <cell r="O1346">
            <v>76.29556063240085</v>
          </cell>
          <cell r="P1346">
            <v>58.95121708357901</v>
          </cell>
          <cell r="Q1346">
            <v>53.069001306382276</v>
          </cell>
          <cell r="R1346" t="e">
            <v>#REF!</v>
          </cell>
          <cell r="S1346" t="e">
            <v>#REF!</v>
          </cell>
          <cell r="T1346" t="e">
            <v>#REF!</v>
          </cell>
          <cell r="U1346" t="e">
            <v>#REF!</v>
          </cell>
          <cell r="V1346" t="e">
            <v>#REF!</v>
          </cell>
        </row>
        <row r="1347">
          <cell r="F1347">
            <v>956.03974191467046</v>
          </cell>
          <cell r="G1347">
            <v>563.05176309808746</v>
          </cell>
          <cell r="H1347">
            <v>667.66982085418249</v>
          </cell>
          <cell r="I1347">
            <v>704.95084626992934</v>
          </cell>
          <cell r="J1347">
            <v>665.86146682818821</v>
          </cell>
          <cell r="K1347">
            <v>850.78009579893751</v>
          </cell>
          <cell r="L1347">
            <v>-9565.84199327846</v>
          </cell>
          <cell r="M1347">
            <v>254.10731329786708</v>
          </cell>
          <cell r="N1347">
            <v>277.44232716160218</v>
          </cell>
          <cell r="O1347">
            <v>288.21535660119224</v>
          </cell>
          <cell r="P1347">
            <v>264.29124446386214</v>
          </cell>
          <cell r="Q1347">
            <v>274.90117891965031</v>
          </cell>
          <cell r="R1347" t="e">
            <v>#REF!</v>
          </cell>
          <cell r="S1347" t="e">
            <v>#REF!</v>
          </cell>
          <cell r="T1347" t="e">
            <v>#REF!</v>
          </cell>
          <cell r="U1347" t="e">
            <v>#REF!</v>
          </cell>
          <cell r="V1347" t="e">
            <v>#REF!</v>
          </cell>
        </row>
        <row r="1348">
          <cell r="F1348">
            <v>123.84930159889669</v>
          </cell>
          <cell r="G1348">
            <v>30.948300808237477</v>
          </cell>
          <cell r="H1348">
            <v>73.798437514547089</v>
          </cell>
          <cell r="I1348">
            <v>46.293595966558186</v>
          </cell>
          <cell r="J1348">
            <v>48.705249827837378</v>
          </cell>
          <cell r="K1348">
            <v>50.435322369898969</v>
          </cell>
          <cell r="L1348">
            <v>-690.11358486113545</v>
          </cell>
          <cell r="M1348">
            <v>19.512096676810557</v>
          </cell>
          <cell r="N1348">
            <v>18.281817157523463</v>
          </cell>
          <cell r="O1348">
            <v>16.930213575817191</v>
          </cell>
          <cell r="P1348">
            <v>8.2457695092996612</v>
          </cell>
          <cell r="Q1348">
            <v>11.781498954559009</v>
          </cell>
          <cell r="R1348" t="e">
            <v>#REF!</v>
          </cell>
          <cell r="S1348" t="e">
            <v>#REF!</v>
          </cell>
          <cell r="T1348" t="e">
            <v>#REF!</v>
          </cell>
          <cell r="U1348" t="e">
            <v>#REF!</v>
          </cell>
          <cell r="V1348" t="e">
            <v>#REF!</v>
          </cell>
        </row>
        <row r="1349">
          <cell r="F1349">
            <v>11.530085040888281</v>
          </cell>
          <cell r="G1349">
            <v>3.5136276355930658</v>
          </cell>
          <cell r="H1349">
            <v>4.4714713320534392</v>
          </cell>
          <cell r="I1349">
            <v>4.2779956699844721</v>
          </cell>
          <cell r="J1349">
            <v>5.2966149102527682</v>
          </cell>
          <cell r="K1349">
            <v>5.5016293740570124</v>
          </cell>
          <cell r="L1349">
            <v>-44.443486126576005</v>
          </cell>
          <cell r="M1349">
            <v>2.1349504320054575</v>
          </cell>
          <cell r="N1349">
            <v>2.2812788526015293</v>
          </cell>
          <cell r="O1349">
            <v>2.287520596668549</v>
          </cell>
          <cell r="P1349">
            <v>1.8668021725184105</v>
          </cell>
          <cell r="Q1349">
            <v>1.5946243009490157</v>
          </cell>
          <cell r="R1349" t="e">
            <v>#REF!</v>
          </cell>
          <cell r="S1349" t="e">
            <v>#REF!</v>
          </cell>
          <cell r="T1349" t="e">
            <v>#REF!</v>
          </cell>
          <cell r="U1349" t="e">
            <v>#REF!</v>
          </cell>
          <cell r="V1349" t="e">
            <v>#REF!</v>
          </cell>
        </row>
        <row r="1350">
          <cell r="F1350">
            <v>47.969276081674352</v>
          </cell>
          <cell r="G1350">
            <v>172.00818308594205</v>
          </cell>
          <cell r="H1350">
            <v>112.57320371045282</v>
          </cell>
          <cell r="I1350">
            <v>84.555683616537507</v>
          </cell>
          <cell r="J1350">
            <v>83.450029887863138</v>
          </cell>
          <cell r="K1350">
            <v>83.444815378134308</v>
          </cell>
          <cell r="L1350">
            <v>-1531.8650886571438</v>
          </cell>
          <cell r="M1350">
            <v>26.726900985014275</v>
          </cell>
          <cell r="N1350">
            <v>21.246177227508774</v>
          </cell>
          <cell r="O1350">
            <v>15.292290744824406</v>
          </cell>
          <cell r="P1350">
            <v>7.5345354448750754</v>
          </cell>
          <cell r="Q1350">
            <v>12.508709709839239</v>
          </cell>
          <cell r="R1350" t="e">
            <v>#REF!</v>
          </cell>
          <cell r="S1350" t="e">
            <v>#REF!</v>
          </cell>
          <cell r="T1350" t="e">
            <v>#REF!</v>
          </cell>
          <cell r="U1350" t="e">
            <v>#REF!</v>
          </cell>
          <cell r="V1350" t="e">
            <v>#REF!</v>
          </cell>
        </row>
        <row r="1351">
          <cell r="F1351">
            <v>51.667612881283063</v>
          </cell>
          <cell r="G1351">
            <v>451.58246048284809</v>
          </cell>
          <cell r="H1351">
            <v>502.71040651731244</v>
          </cell>
          <cell r="I1351">
            <v>566.59022135887119</v>
          </cell>
          <cell r="J1351">
            <v>581.78878230911118</v>
          </cell>
          <cell r="K1351">
            <v>626.02532720522686</v>
          </cell>
          <cell r="L1351">
            <v>-9302.1968677970872</v>
          </cell>
          <cell r="M1351">
            <v>156.06832159276144</v>
          </cell>
          <cell r="N1351">
            <v>141.86372780713938</v>
          </cell>
          <cell r="O1351">
            <v>120.52757845892364</v>
          </cell>
          <cell r="P1351">
            <v>74.978001352884888</v>
          </cell>
          <cell r="Q1351">
            <v>94.50577173966829</v>
          </cell>
          <cell r="R1351" t="e">
            <v>#REF!</v>
          </cell>
          <cell r="S1351" t="e">
            <v>#REF!</v>
          </cell>
          <cell r="T1351" t="e">
            <v>#REF!</v>
          </cell>
          <cell r="U1351" t="e">
            <v>#REF!</v>
          </cell>
          <cell r="V1351" t="e">
            <v>#REF!</v>
          </cell>
        </row>
        <row r="1352">
          <cell r="F1352">
            <v>114.56716283155934</v>
          </cell>
          <cell r="G1352">
            <v>48.442040214995941</v>
          </cell>
          <cell r="H1352">
            <v>80.145521232523777</v>
          </cell>
          <cell r="I1352">
            <v>52.820266263509119</v>
          </cell>
          <cell r="J1352">
            <v>54.065238624764916</v>
          </cell>
          <cell r="K1352">
            <v>62.907634403062971</v>
          </cell>
          <cell r="L1352">
            <v>-932.41498250152051</v>
          </cell>
          <cell r="M1352">
            <v>18.063429342101536</v>
          </cell>
          <cell r="N1352">
            <v>17.652090122280597</v>
          </cell>
          <cell r="O1352">
            <v>15.10385923043791</v>
          </cell>
          <cell r="P1352">
            <v>7.9167449166066266</v>
          </cell>
          <cell r="Q1352">
            <v>8.2662600547756302</v>
          </cell>
          <cell r="R1352" t="e">
            <v>#REF!</v>
          </cell>
          <cell r="S1352" t="e">
            <v>#REF!</v>
          </cell>
          <cell r="T1352" t="e">
            <v>#REF!</v>
          </cell>
          <cell r="U1352" t="e">
            <v>#REF!</v>
          </cell>
          <cell r="V1352" t="e">
            <v>#REF!</v>
          </cell>
        </row>
        <row r="1353">
          <cell r="F1353">
            <v>14.906952182420502</v>
          </cell>
          <cell r="G1353">
            <v>16.33446162614181</v>
          </cell>
          <cell r="H1353">
            <v>15.915209498666384</v>
          </cell>
          <cell r="I1353">
            <v>15.552204790417523</v>
          </cell>
          <cell r="J1353">
            <v>6.7660542296238564</v>
          </cell>
          <cell r="K1353">
            <v>9.337943642958999</v>
          </cell>
          <cell r="L1353">
            <v>-338.84919156342539</v>
          </cell>
          <cell r="M1353">
            <v>12.261094725578991</v>
          </cell>
          <cell r="N1353">
            <v>13.962415122951228</v>
          </cell>
          <cell r="O1353">
            <v>12.571881708038111</v>
          </cell>
          <cell r="P1353">
            <v>11.874129105152036</v>
          </cell>
          <cell r="Q1353">
            <v>12.072372698714371</v>
          </cell>
          <cell r="R1353" t="e">
            <v>#REF!</v>
          </cell>
          <cell r="S1353" t="e">
            <v>#REF!</v>
          </cell>
          <cell r="T1353" t="e">
            <v>#REF!</v>
          </cell>
          <cell r="U1353" t="e">
            <v>#REF!</v>
          </cell>
          <cell r="V1353" t="e">
            <v>#REF!</v>
          </cell>
        </row>
      </sheetData>
      <sheetData sheetId="23">
        <row r="4">
          <cell r="Y4">
            <v>1</v>
          </cell>
          <cell r="Z4" t="e">
            <v>#REF!</v>
          </cell>
          <cell r="AA4" t="e">
            <v>#REF!</v>
          </cell>
          <cell r="AB4" t="e">
            <v>#REF!</v>
          </cell>
          <cell r="AC4" t="e">
            <v>#REF!</v>
          </cell>
          <cell r="AD4" t="e">
            <v>#REF!</v>
          </cell>
          <cell r="AE4" t="e">
            <v>#REF!</v>
          </cell>
          <cell r="AF4" t="e">
            <v>#REF!</v>
          </cell>
          <cell r="AG4" t="e">
            <v>#REF!</v>
          </cell>
          <cell r="AH4" t="e">
            <v>#REF!</v>
          </cell>
          <cell r="AI4" t="e">
            <v>#REF!</v>
          </cell>
          <cell r="AJ4" t="e">
            <v>#REF!</v>
          </cell>
          <cell r="AK4" t="e">
            <v>#REF!</v>
          </cell>
          <cell r="AL4" t="e">
            <v>#REF!</v>
          </cell>
          <cell r="AM4" t="e">
            <v>#REF!</v>
          </cell>
          <cell r="AN4" t="e">
            <v>#REF!</v>
          </cell>
          <cell r="AO4" t="e">
            <v>#REF!</v>
          </cell>
          <cell r="AP4" t="e">
            <v>#REF!</v>
          </cell>
        </row>
        <row r="5">
          <cell r="Y5">
            <v>1</v>
          </cell>
          <cell r="Z5" t="e">
            <v>#REF!</v>
          </cell>
          <cell r="AA5" t="e">
            <v>#REF!</v>
          </cell>
          <cell r="AB5" t="e">
            <v>#REF!</v>
          </cell>
          <cell r="AC5" t="e">
            <v>#REF!</v>
          </cell>
          <cell r="AD5" t="e">
            <v>#REF!</v>
          </cell>
          <cell r="AE5" t="e">
            <v>#REF!</v>
          </cell>
          <cell r="AF5" t="e">
            <v>#REF!</v>
          </cell>
          <cell r="AG5" t="e">
            <v>#REF!</v>
          </cell>
          <cell r="AH5" t="e">
            <v>#REF!</v>
          </cell>
          <cell r="AI5" t="e">
            <v>#REF!</v>
          </cell>
          <cell r="AJ5" t="e">
            <v>#REF!</v>
          </cell>
          <cell r="AK5" t="e">
            <v>#REF!</v>
          </cell>
          <cell r="AL5" t="e">
            <v>#REF!</v>
          </cell>
          <cell r="AM5" t="e">
            <v>#REF!</v>
          </cell>
          <cell r="AN5" t="e">
            <v>#REF!</v>
          </cell>
          <cell r="AO5" t="e">
            <v>#REF!</v>
          </cell>
          <cell r="AP5" t="e">
            <v>#REF!</v>
          </cell>
        </row>
        <row r="6">
          <cell r="Y6">
            <v>1</v>
          </cell>
          <cell r="Z6" t="e">
            <v>#REF!</v>
          </cell>
          <cell r="AA6" t="e">
            <v>#REF!</v>
          </cell>
          <cell r="AB6" t="e">
            <v>#REF!</v>
          </cell>
          <cell r="AC6" t="e">
            <v>#REF!</v>
          </cell>
          <cell r="AD6" t="e">
            <v>#REF!</v>
          </cell>
          <cell r="AE6" t="e">
            <v>#REF!</v>
          </cell>
          <cell r="AF6" t="e">
            <v>#REF!</v>
          </cell>
          <cell r="AG6" t="e">
            <v>#REF!</v>
          </cell>
          <cell r="AH6" t="e">
            <v>#REF!</v>
          </cell>
          <cell r="AI6" t="e">
            <v>#REF!</v>
          </cell>
          <cell r="AJ6" t="e">
            <v>#REF!</v>
          </cell>
          <cell r="AK6" t="e">
            <v>#REF!</v>
          </cell>
          <cell r="AL6" t="e">
            <v>#REF!</v>
          </cell>
          <cell r="AM6" t="e">
            <v>#REF!</v>
          </cell>
          <cell r="AN6" t="e">
            <v>#REF!</v>
          </cell>
          <cell r="AO6" t="e">
            <v>#REF!</v>
          </cell>
          <cell r="AP6" t="e">
            <v>#REF!</v>
          </cell>
        </row>
        <row r="7">
          <cell r="Y7">
            <v>1</v>
          </cell>
          <cell r="Z7" t="e">
            <v>#REF!</v>
          </cell>
          <cell r="AA7" t="e">
            <v>#REF!</v>
          </cell>
          <cell r="AB7" t="e">
            <v>#REF!</v>
          </cell>
          <cell r="AC7" t="e">
            <v>#REF!</v>
          </cell>
          <cell r="AD7" t="e">
            <v>#REF!</v>
          </cell>
          <cell r="AE7" t="e">
            <v>#REF!</v>
          </cell>
          <cell r="AF7" t="e">
            <v>#REF!</v>
          </cell>
          <cell r="AG7" t="e">
            <v>#REF!</v>
          </cell>
          <cell r="AH7" t="e">
            <v>#REF!</v>
          </cell>
          <cell r="AI7" t="e">
            <v>#REF!</v>
          </cell>
          <cell r="AJ7" t="e">
            <v>#REF!</v>
          </cell>
          <cell r="AK7" t="e">
            <v>#REF!</v>
          </cell>
          <cell r="AL7" t="e">
            <v>#REF!</v>
          </cell>
          <cell r="AM7" t="e">
            <v>#REF!</v>
          </cell>
          <cell r="AN7" t="e">
            <v>#REF!</v>
          </cell>
          <cell r="AO7" t="e">
            <v>#REF!</v>
          </cell>
          <cell r="AP7" t="e">
            <v>#REF!</v>
          </cell>
        </row>
        <row r="8">
          <cell r="Y8">
            <v>1</v>
          </cell>
          <cell r="Z8" t="e">
            <v>#REF!</v>
          </cell>
          <cell r="AA8" t="e">
            <v>#REF!</v>
          </cell>
          <cell r="AB8" t="e">
            <v>#REF!</v>
          </cell>
          <cell r="AC8" t="e">
            <v>#REF!</v>
          </cell>
          <cell r="AD8" t="e">
            <v>#REF!</v>
          </cell>
          <cell r="AE8" t="e">
            <v>#REF!</v>
          </cell>
          <cell r="AF8" t="e">
            <v>#REF!</v>
          </cell>
          <cell r="AG8" t="e">
            <v>#REF!</v>
          </cell>
          <cell r="AH8" t="e">
            <v>#REF!</v>
          </cell>
          <cell r="AI8" t="e">
            <v>#REF!</v>
          </cell>
          <cell r="AJ8" t="e">
            <v>#REF!</v>
          </cell>
          <cell r="AK8" t="e">
            <v>#REF!</v>
          </cell>
          <cell r="AL8" t="e">
            <v>#REF!</v>
          </cell>
          <cell r="AM8" t="e">
            <v>#REF!</v>
          </cell>
          <cell r="AN8" t="e">
            <v>#REF!</v>
          </cell>
          <cell r="AO8" t="e">
            <v>#REF!</v>
          </cell>
          <cell r="AP8" t="e">
            <v>#REF!</v>
          </cell>
        </row>
        <row r="9">
          <cell r="Y9">
            <v>1</v>
          </cell>
          <cell r="Z9" t="e">
            <v>#REF!</v>
          </cell>
          <cell r="AA9" t="e">
            <v>#REF!</v>
          </cell>
          <cell r="AB9" t="e">
            <v>#REF!</v>
          </cell>
          <cell r="AC9" t="e">
            <v>#REF!</v>
          </cell>
          <cell r="AD9" t="e">
            <v>#REF!</v>
          </cell>
          <cell r="AE9" t="e">
            <v>#REF!</v>
          </cell>
          <cell r="AF9" t="e">
            <v>#REF!</v>
          </cell>
          <cell r="AG9" t="e">
            <v>#REF!</v>
          </cell>
          <cell r="AH9" t="e">
            <v>#REF!</v>
          </cell>
          <cell r="AI9" t="e">
            <v>#REF!</v>
          </cell>
          <cell r="AJ9" t="e">
            <v>#REF!</v>
          </cell>
          <cell r="AK9" t="e">
            <v>#REF!</v>
          </cell>
          <cell r="AL9" t="e">
            <v>#REF!</v>
          </cell>
          <cell r="AM9" t="e">
            <v>#REF!</v>
          </cell>
          <cell r="AN9" t="e">
            <v>#REF!</v>
          </cell>
          <cell r="AO9" t="e">
            <v>#REF!</v>
          </cell>
          <cell r="AP9" t="e">
            <v>#REF!</v>
          </cell>
        </row>
        <row r="10">
          <cell r="Y10">
            <v>1</v>
          </cell>
          <cell r="Z10" t="e">
            <v>#REF!</v>
          </cell>
          <cell r="AA10" t="e">
            <v>#REF!</v>
          </cell>
          <cell r="AB10" t="e">
            <v>#REF!</v>
          </cell>
          <cell r="AC10" t="e">
            <v>#REF!</v>
          </cell>
          <cell r="AD10" t="e">
            <v>#REF!</v>
          </cell>
          <cell r="AE10" t="e">
            <v>#REF!</v>
          </cell>
          <cell r="AF10" t="e">
            <v>#REF!</v>
          </cell>
          <cell r="AG10" t="e">
            <v>#REF!</v>
          </cell>
          <cell r="AH10" t="e">
            <v>#REF!</v>
          </cell>
          <cell r="AI10" t="e">
            <v>#REF!</v>
          </cell>
          <cell r="AJ10" t="e">
            <v>#REF!</v>
          </cell>
          <cell r="AK10" t="e">
            <v>#REF!</v>
          </cell>
          <cell r="AL10" t="e">
            <v>#REF!</v>
          </cell>
          <cell r="AM10" t="e">
            <v>#REF!</v>
          </cell>
          <cell r="AN10" t="e">
            <v>#REF!</v>
          </cell>
          <cell r="AO10" t="e">
            <v>#REF!</v>
          </cell>
          <cell r="AP10" t="e">
            <v>#REF!</v>
          </cell>
        </row>
        <row r="11">
          <cell r="Y11">
            <v>1</v>
          </cell>
          <cell r="Z11" t="e">
            <v>#REF!</v>
          </cell>
          <cell r="AA11" t="e">
            <v>#REF!</v>
          </cell>
          <cell r="AB11" t="e">
            <v>#REF!</v>
          </cell>
          <cell r="AC11" t="e">
            <v>#REF!</v>
          </cell>
          <cell r="AD11" t="e">
            <v>#REF!</v>
          </cell>
          <cell r="AE11" t="e">
            <v>#REF!</v>
          </cell>
          <cell r="AF11" t="e">
            <v>#REF!</v>
          </cell>
          <cell r="AG11" t="e">
            <v>#REF!</v>
          </cell>
          <cell r="AH11" t="e">
            <v>#REF!</v>
          </cell>
          <cell r="AI11" t="e">
            <v>#REF!</v>
          </cell>
          <cell r="AJ11" t="e">
            <v>#REF!</v>
          </cell>
          <cell r="AK11" t="e">
            <v>#REF!</v>
          </cell>
          <cell r="AL11" t="e">
            <v>#REF!</v>
          </cell>
          <cell r="AM11" t="e">
            <v>#REF!</v>
          </cell>
          <cell r="AN11" t="e">
            <v>#REF!</v>
          </cell>
          <cell r="AO11" t="e">
            <v>#REF!</v>
          </cell>
          <cell r="AP11" t="e">
            <v>#REF!</v>
          </cell>
        </row>
        <row r="12">
          <cell r="Y12">
            <v>1</v>
          </cell>
          <cell r="Z12" t="e">
            <v>#REF!</v>
          </cell>
          <cell r="AA12" t="e">
            <v>#REF!</v>
          </cell>
          <cell r="AB12" t="e">
            <v>#REF!</v>
          </cell>
          <cell r="AC12" t="e">
            <v>#REF!</v>
          </cell>
          <cell r="AD12" t="e">
            <v>#REF!</v>
          </cell>
          <cell r="AE12" t="e">
            <v>#REF!</v>
          </cell>
          <cell r="AF12" t="e">
            <v>#REF!</v>
          </cell>
          <cell r="AG12" t="e">
            <v>#REF!</v>
          </cell>
          <cell r="AH12" t="e">
            <v>#REF!</v>
          </cell>
          <cell r="AI12" t="e">
            <v>#REF!</v>
          </cell>
          <cell r="AJ12" t="e">
            <v>#REF!</v>
          </cell>
          <cell r="AK12" t="e">
            <v>#REF!</v>
          </cell>
          <cell r="AL12" t="e">
            <v>#REF!</v>
          </cell>
          <cell r="AM12" t="e">
            <v>#REF!</v>
          </cell>
          <cell r="AN12" t="e">
            <v>#REF!</v>
          </cell>
          <cell r="AO12" t="e">
            <v>#REF!</v>
          </cell>
          <cell r="AP12" t="e">
            <v>#REF!</v>
          </cell>
        </row>
        <row r="13">
          <cell r="Y13">
            <v>1</v>
          </cell>
          <cell r="Z13" t="e">
            <v>#REF!</v>
          </cell>
          <cell r="AA13" t="e">
            <v>#REF!</v>
          </cell>
          <cell r="AB13" t="e">
            <v>#REF!</v>
          </cell>
          <cell r="AC13" t="e">
            <v>#REF!</v>
          </cell>
          <cell r="AD13" t="e">
            <v>#REF!</v>
          </cell>
          <cell r="AE13" t="e">
            <v>#REF!</v>
          </cell>
          <cell r="AF13" t="e">
            <v>#REF!</v>
          </cell>
          <cell r="AG13" t="e">
            <v>#REF!</v>
          </cell>
          <cell r="AH13" t="e">
            <v>#REF!</v>
          </cell>
          <cell r="AI13" t="e">
            <v>#REF!</v>
          </cell>
          <cell r="AJ13" t="e">
            <v>#REF!</v>
          </cell>
          <cell r="AK13" t="e">
            <v>#REF!</v>
          </cell>
          <cell r="AL13" t="e">
            <v>#REF!</v>
          </cell>
          <cell r="AM13" t="e">
            <v>#REF!</v>
          </cell>
          <cell r="AN13" t="e">
            <v>#REF!</v>
          </cell>
          <cell r="AO13" t="e">
            <v>#REF!</v>
          </cell>
          <cell r="AP13" t="e">
            <v>#REF!</v>
          </cell>
        </row>
        <row r="14">
          <cell r="Y14">
            <v>1</v>
          </cell>
          <cell r="Z14" t="e">
            <v>#REF!</v>
          </cell>
          <cell r="AA14" t="e">
            <v>#REF!</v>
          </cell>
          <cell r="AB14" t="e">
            <v>#REF!</v>
          </cell>
          <cell r="AC14" t="e">
            <v>#REF!</v>
          </cell>
          <cell r="AD14" t="e">
            <v>#REF!</v>
          </cell>
          <cell r="AE14" t="e">
            <v>#REF!</v>
          </cell>
          <cell r="AF14" t="e">
            <v>#REF!</v>
          </cell>
          <cell r="AG14" t="e">
            <v>#REF!</v>
          </cell>
          <cell r="AH14" t="e">
            <v>#REF!</v>
          </cell>
          <cell r="AI14" t="e">
            <v>#REF!</v>
          </cell>
          <cell r="AJ14" t="e">
            <v>#REF!</v>
          </cell>
          <cell r="AK14" t="e">
            <v>#REF!</v>
          </cell>
          <cell r="AL14" t="e">
            <v>#REF!</v>
          </cell>
          <cell r="AM14" t="e">
            <v>#REF!</v>
          </cell>
          <cell r="AN14" t="e">
            <v>#REF!</v>
          </cell>
          <cell r="AO14" t="e">
            <v>#REF!</v>
          </cell>
          <cell r="AP14" t="e">
            <v>#REF!</v>
          </cell>
        </row>
        <row r="15">
          <cell r="Y15">
            <v>1</v>
          </cell>
          <cell r="Z15" t="e">
            <v>#REF!</v>
          </cell>
          <cell r="AA15" t="e">
            <v>#REF!</v>
          </cell>
          <cell r="AB15" t="e">
            <v>#REF!</v>
          </cell>
          <cell r="AC15" t="e">
            <v>#REF!</v>
          </cell>
          <cell r="AD15" t="e">
            <v>#REF!</v>
          </cell>
          <cell r="AE15" t="e">
            <v>#REF!</v>
          </cell>
          <cell r="AF15" t="e">
            <v>#REF!</v>
          </cell>
          <cell r="AG15" t="e">
            <v>#REF!</v>
          </cell>
          <cell r="AH15" t="e">
            <v>#REF!</v>
          </cell>
          <cell r="AI15" t="e">
            <v>#REF!</v>
          </cell>
          <cell r="AJ15" t="e">
            <v>#REF!</v>
          </cell>
          <cell r="AK15" t="e">
            <v>#REF!</v>
          </cell>
          <cell r="AL15" t="e">
            <v>#REF!</v>
          </cell>
          <cell r="AM15" t="e">
            <v>#REF!</v>
          </cell>
          <cell r="AN15" t="e">
            <v>#REF!</v>
          </cell>
          <cell r="AO15" t="e">
            <v>#REF!</v>
          </cell>
          <cell r="AP15" t="e">
            <v>#REF!</v>
          </cell>
        </row>
        <row r="16">
          <cell r="Y16">
            <v>1</v>
          </cell>
          <cell r="Z16" t="e">
            <v>#REF!</v>
          </cell>
          <cell r="AA16" t="e">
            <v>#REF!</v>
          </cell>
          <cell r="AB16" t="e">
            <v>#REF!</v>
          </cell>
          <cell r="AC16" t="e">
            <v>#REF!</v>
          </cell>
          <cell r="AD16" t="e">
            <v>#REF!</v>
          </cell>
          <cell r="AE16" t="e">
            <v>#REF!</v>
          </cell>
          <cell r="AF16" t="e">
            <v>#REF!</v>
          </cell>
          <cell r="AG16" t="e">
            <v>#REF!</v>
          </cell>
          <cell r="AH16" t="e">
            <v>#REF!</v>
          </cell>
          <cell r="AI16" t="e">
            <v>#REF!</v>
          </cell>
          <cell r="AJ16" t="e">
            <v>#REF!</v>
          </cell>
          <cell r="AK16" t="e">
            <v>#REF!</v>
          </cell>
          <cell r="AL16" t="e">
            <v>#REF!</v>
          </cell>
          <cell r="AM16" t="e">
            <v>#REF!</v>
          </cell>
          <cell r="AN16" t="e">
            <v>#REF!</v>
          </cell>
          <cell r="AO16" t="e">
            <v>#REF!</v>
          </cell>
          <cell r="AP16" t="e">
            <v>#REF!</v>
          </cell>
        </row>
        <row r="17">
          <cell r="Y17">
            <v>1</v>
          </cell>
          <cell r="Z17" t="e">
            <v>#REF!</v>
          </cell>
          <cell r="AA17" t="e">
            <v>#REF!</v>
          </cell>
          <cell r="AB17" t="e">
            <v>#REF!</v>
          </cell>
          <cell r="AC17" t="e">
            <v>#REF!</v>
          </cell>
          <cell r="AD17" t="e">
            <v>#REF!</v>
          </cell>
          <cell r="AE17" t="e">
            <v>#REF!</v>
          </cell>
          <cell r="AF17" t="e">
            <v>#REF!</v>
          </cell>
          <cell r="AG17" t="e">
            <v>#REF!</v>
          </cell>
          <cell r="AH17" t="e">
            <v>#REF!</v>
          </cell>
          <cell r="AI17" t="e">
            <v>#REF!</v>
          </cell>
          <cell r="AJ17" t="e">
            <v>#REF!</v>
          </cell>
          <cell r="AK17" t="e">
            <v>#REF!</v>
          </cell>
          <cell r="AL17" t="e">
            <v>#REF!</v>
          </cell>
          <cell r="AM17" t="e">
            <v>#REF!</v>
          </cell>
          <cell r="AN17" t="e">
            <v>#REF!</v>
          </cell>
          <cell r="AO17" t="e">
            <v>#REF!</v>
          </cell>
          <cell r="AP17" t="e">
            <v>#REF!</v>
          </cell>
        </row>
        <row r="18">
          <cell r="Y18">
            <v>1</v>
          </cell>
          <cell r="Z18" t="e">
            <v>#REF!</v>
          </cell>
          <cell r="AA18" t="e">
            <v>#REF!</v>
          </cell>
          <cell r="AB18" t="e">
            <v>#REF!</v>
          </cell>
          <cell r="AC18" t="e">
            <v>#REF!</v>
          </cell>
          <cell r="AD18" t="e">
            <v>#REF!</v>
          </cell>
          <cell r="AE18" t="e">
            <v>#REF!</v>
          </cell>
          <cell r="AF18" t="e">
            <v>#REF!</v>
          </cell>
          <cell r="AG18" t="e">
            <v>#REF!</v>
          </cell>
          <cell r="AH18" t="e">
            <v>#REF!</v>
          </cell>
          <cell r="AI18" t="e">
            <v>#REF!</v>
          </cell>
          <cell r="AJ18" t="e">
            <v>#REF!</v>
          </cell>
          <cell r="AK18" t="e">
            <v>#REF!</v>
          </cell>
          <cell r="AL18" t="e">
            <v>#REF!</v>
          </cell>
          <cell r="AM18" t="e">
            <v>#REF!</v>
          </cell>
          <cell r="AN18" t="e">
            <v>#REF!</v>
          </cell>
          <cell r="AO18" t="e">
            <v>#REF!</v>
          </cell>
          <cell r="AP18" t="e">
            <v>#REF!</v>
          </cell>
        </row>
        <row r="19">
          <cell r="Y19">
            <v>1</v>
          </cell>
          <cell r="Z19" t="e">
            <v>#REF!</v>
          </cell>
          <cell r="AA19" t="e">
            <v>#REF!</v>
          </cell>
          <cell r="AB19" t="e">
            <v>#REF!</v>
          </cell>
          <cell r="AC19" t="e">
            <v>#REF!</v>
          </cell>
          <cell r="AD19" t="e">
            <v>#REF!</v>
          </cell>
          <cell r="AE19" t="e">
            <v>#REF!</v>
          </cell>
          <cell r="AF19" t="e">
            <v>#REF!</v>
          </cell>
          <cell r="AG19" t="e">
            <v>#REF!</v>
          </cell>
          <cell r="AH19" t="e">
            <v>#REF!</v>
          </cell>
          <cell r="AI19" t="e">
            <v>#REF!</v>
          </cell>
          <cell r="AJ19" t="e">
            <v>#REF!</v>
          </cell>
          <cell r="AK19" t="e">
            <v>#REF!</v>
          </cell>
          <cell r="AL19" t="e">
            <v>#REF!</v>
          </cell>
          <cell r="AM19" t="e">
            <v>#REF!</v>
          </cell>
          <cell r="AN19" t="e">
            <v>#REF!</v>
          </cell>
          <cell r="AO19" t="e">
            <v>#REF!</v>
          </cell>
          <cell r="AP19" t="e">
            <v>#REF!</v>
          </cell>
        </row>
        <row r="20">
          <cell r="Y20">
            <v>1</v>
          </cell>
          <cell r="Z20" t="e">
            <v>#REF!</v>
          </cell>
          <cell r="AA20" t="e">
            <v>#REF!</v>
          </cell>
          <cell r="AB20" t="e">
            <v>#REF!</v>
          </cell>
          <cell r="AC20" t="e">
            <v>#REF!</v>
          </cell>
          <cell r="AD20" t="e">
            <v>#REF!</v>
          </cell>
          <cell r="AE20" t="e">
            <v>#REF!</v>
          </cell>
          <cell r="AF20" t="e">
            <v>#REF!</v>
          </cell>
          <cell r="AG20" t="e">
            <v>#REF!</v>
          </cell>
          <cell r="AH20" t="e">
            <v>#REF!</v>
          </cell>
          <cell r="AI20" t="e">
            <v>#REF!</v>
          </cell>
          <cell r="AJ20" t="e">
            <v>#REF!</v>
          </cell>
          <cell r="AK20" t="e">
            <v>#REF!</v>
          </cell>
          <cell r="AL20" t="e">
            <v>#REF!</v>
          </cell>
          <cell r="AM20" t="e">
            <v>#REF!</v>
          </cell>
          <cell r="AN20" t="e">
            <v>#REF!</v>
          </cell>
          <cell r="AO20" t="e">
            <v>#REF!</v>
          </cell>
          <cell r="AP20" t="e">
            <v>#REF!</v>
          </cell>
        </row>
        <row r="21">
          <cell r="Y21">
            <v>1</v>
          </cell>
          <cell r="Z21" t="e">
            <v>#REF!</v>
          </cell>
          <cell r="AA21" t="e">
            <v>#REF!</v>
          </cell>
          <cell r="AB21" t="e">
            <v>#REF!</v>
          </cell>
          <cell r="AC21" t="e">
            <v>#REF!</v>
          </cell>
          <cell r="AD21" t="e">
            <v>#REF!</v>
          </cell>
          <cell r="AE21" t="e">
            <v>#REF!</v>
          </cell>
          <cell r="AF21" t="e">
            <v>#REF!</v>
          </cell>
          <cell r="AG21" t="e">
            <v>#REF!</v>
          </cell>
          <cell r="AH21" t="e">
            <v>#REF!</v>
          </cell>
          <cell r="AI21" t="e">
            <v>#REF!</v>
          </cell>
          <cell r="AJ21" t="e">
            <v>#REF!</v>
          </cell>
          <cell r="AK21" t="e">
            <v>#REF!</v>
          </cell>
          <cell r="AL21" t="e">
            <v>#REF!</v>
          </cell>
          <cell r="AM21" t="e">
            <v>#REF!</v>
          </cell>
          <cell r="AN21" t="e">
            <v>#REF!</v>
          </cell>
          <cell r="AO21" t="e">
            <v>#REF!</v>
          </cell>
          <cell r="AP21" t="e">
            <v>#REF!</v>
          </cell>
        </row>
        <row r="22">
          <cell r="Y22">
            <v>1</v>
          </cell>
          <cell r="Z22" t="e">
            <v>#REF!</v>
          </cell>
          <cell r="AA22" t="e">
            <v>#REF!</v>
          </cell>
          <cell r="AB22" t="e">
            <v>#REF!</v>
          </cell>
          <cell r="AC22" t="e">
            <v>#REF!</v>
          </cell>
          <cell r="AD22" t="e">
            <v>#REF!</v>
          </cell>
          <cell r="AE22" t="e">
            <v>#REF!</v>
          </cell>
          <cell r="AF22" t="e">
            <v>#REF!</v>
          </cell>
          <cell r="AG22" t="e">
            <v>#REF!</v>
          </cell>
          <cell r="AH22" t="e">
            <v>#REF!</v>
          </cell>
          <cell r="AI22" t="e">
            <v>#REF!</v>
          </cell>
          <cell r="AJ22" t="e">
            <v>#REF!</v>
          </cell>
          <cell r="AK22" t="e">
            <v>#REF!</v>
          </cell>
          <cell r="AL22" t="e">
            <v>#REF!</v>
          </cell>
          <cell r="AM22" t="e">
            <v>#REF!</v>
          </cell>
          <cell r="AN22" t="e">
            <v>#REF!</v>
          </cell>
          <cell r="AO22" t="e">
            <v>#REF!</v>
          </cell>
          <cell r="AP22" t="e">
            <v>#REF!</v>
          </cell>
        </row>
        <row r="23">
          <cell r="Y23">
            <v>1</v>
          </cell>
          <cell r="Z23" t="e">
            <v>#REF!</v>
          </cell>
          <cell r="AA23" t="e">
            <v>#REF!</v>
          </cell>
          <cell r="AB23" t="e">
            <v>#REF!</v>
          </cell>
          <cell r="AC23" t="e">
            <v>#REF!</v>
          </cell>
          <cell r="AD23" t="e">
            <v>#REF!</v>
          </cell>
          <cell r="AE23" t="e">
            <v>#REF!</v>
          </cell>
          <cell r="AF23" t="e">
            <v>#REF!</v>
          </cell>
          <cell r="AG23" t="e">
            <v>#REF!</v>
          </cell>
          <cell r="AH23" t="e">
            <v>#REF!</v>
          </cell>
          <cell r="AI23" t="e">
            <v>#REF!</v>
          </cell>
          <cell r="AJ23" t="e">
            <v>#REF!</v>
          </cell>
          <cell r="AK23" t="e">
            <v>#REF!</v>
          </cell>
          <cell r="AL23" t="e">
            <v>#REF!</v>
          </cell>
          <cell r="AM23" t="e">
            <v>#REF!</v>
          </cell>
          <cell r="AN23" t="e">
            <v>#REF!</v>
          </cell>
          <cell r="AO23" t="e">
            <v>#REF!</v>
          </cell>
          <cell r="AP23" t="e">
            <v>#REF!</v>
          </cell>
        </row>
        <row r="24">
          <cell r="Y24">
            <v>1</v>
          </cell>
          <cell r="Z24" t="e">
            <v>#REF!</v>
          </cell>
          <cell r="AA24" t="e">
            <v>#REF!</v>
          </cell>
          <cell r="AB24" t="e">
            <v>#REF!</v>
          </cell>
          <cell r="AC24" t="e">
            <v>#REF!</v>
          </cell>
          <cell r="AD24" t="e">
            <v>#REF!</v>
          </cell>
          <cell r="AE24" t="e">
            <v>#REF!</v>
          </cell>
          <cell r="AF24" t="e">
            <v>#REF!</v>
          </cell>
          <cell r="AG24" t="e">
            <v>#REF!</v>
          </cell>
          <cell r="AH24" t="e">
            <v>#REF!</v>
          </cell>
          <cell r="AI24" t="e">
            <v>#REF!</v>
          </cell>
          <cell r="AJ24" t="e">
            <v>#REF!</v>
          </cell>
          <cell r="AK24" t="e">
            <v>#REF!</v>
          </cell>
          <cell r="AL24" t="e">
            <v>#REF!</v>
          </cell>
          <cell r="AM24" t="e">
            <v>#REF!</v>
          </cell>
          <cell r="AN24" t="e">
            <v>#REF!</v>
          </cell>
          <cell r="AO24" t="e">
            <v>#REF!</v>
          </cell>
          <cell r="AP24" t="e">
            <v>#REF!</v>
          </cell>
        </row>
        <row r="25">
          <cell r="Y25">
            <v>1</v>
          </cell>
          <cell r="Z25" t="e">
            <v>#REF!</v>
          </cell>
          <cell r="AA25" t="e">
            <v>#REF!</v>
          </cell>
          <cell r="AB25" t="e">
            <v>#REF!</v>
          </cell>
          <cell r="AC25" t="e">
            <v>#REF!</v>
          </cell>
          <cell r="AD25" t="e">
            <v>#REF!</v>
          </cell>
          <cell r="AE25" t="e">
            <v>#REF!</v>
          </cell>
          <cell r="AF25" t="e">
            <v>#REF!</v>
          </cell>
          <cell r="AG25" t="e">
            <v>#REF!</v>
          </cell>
          <cell r="AH25" t="e">
            <v>#REF!</v>
          </cell>
          <cell r="AI25" t="e">
            <v>#REF!</v>
          </cell>
          <cell r="AJ25" t="e">
            <v>#REF!</v>
          </cell>
          <cell r="AK25" t="e">
            <v>#REF!</v>
          </cell>
          <cell r="AL25" t="e">
            <v>#REF!</v>
          </cell>
          <cell r="AM25" t="e">
            <v>#REF!</v>
          </cell>
          <cell r="AN25" t="e">
            <v>#REF!</v>
          </cell>
          <cell r="AO25" t="e">
            <v>#REF!</v>
          </cell>
          <cell r="AP25" t="e">
            <v>#REF!</v>
          </cell>
        </row>
        <row r="26">
          <cell r="Y26">
            <v>1</v>
          </cell>
          <cell r="Z26" t="e">
            <v>#REF!</v>
          </cell>
          <cell r="AA26" t="e">
            <v>#REF!</v>
          </cell>
          <cell r="AB26" t="e">
            <v>#REF!</v>
          </cell>
          <cell r="AC26" t="e">
            <v>#REF!</v>
          </cell>
          <cell r="AD26" t="e">
            <v>#REF!</v>
          </cell>
          <cell r="AE26" t="e">
            <v>#REF!</v>
          </cell>
          <cell r="AF26" t="e">
            <v>#REF!</v>
          </cell>
          <cell r="AG26" t="e">
            <v>#REF!</v>
          </cell>
          <cell r="AH26" t="e">
            <v>#REF!</v>
          </cell>
          <cell r="AI26" t="e">
            <v>#REF!</v>
          </cell>
          <cell r="AJ26" t="e">
            <v>#REF!</v>
          </cell>
          <cell r="AK26" t="e">
            <v>#REF!</v>
          </cell>
          <cell r="AL26" t="e">
            <v>#REF!</v>
          </cell>
          <cell r="AM26" t="e">
            <v>#REF!</v>
          </cell>
          <cell r="AN26" t="e">
            <v>#REF!</v>
          </cell>
          <cell r="AO26" t="e">
            <v>#REF!</v>
          </cell>
          <cell r="AP26" t="e">
            <v>#REF!</v>
          </cell>
        </row>
        <row r="27">
          <cell r="Y27">
            <v>1</v>
          </cell>
          <cell r="Z27" t="e">
            <v>#REF!</v>
          </cell>
          <cell r="AA27" t="e">
            <v>#REF!</v>
          </cell>
          <cell r="AB27" t="e">
            <v>#REF!</v>
          </cell>
          <cell r="AC27" t="e">
            <v>#REF!</v>
          </cell>
          <cell r="AD27" t="e">
            <v>#REF!</v>
          </cell>
          <cell r="AE27" t="e">
            <v>#REF!</v>
          </cell>
          <cell r="AF27" t="e">
            <v>#REF!</v>
          </cell>
          <cell r="AG27" t="e">
            <v>#REF!</v>
          </cell>
          <cell r="AH27" t="e">
            <v>#REF!</v>
          </cell>
          <cell r="AI27" t="e">
            <v>#REF!</v>
          </cell>
          <cell r="AJ27" t="e">
            <v>#REF!</v>
          </cell>
          <cell r="AK27" t="e">
            <v>#REF!</v>
          </cell>
          <cell r="AL27" t="e">
            <v>#REF!</v>
          </cell>
          <cell r="AM27" t="e">
            <v>#REF!</v>
          </cell>
          <cell r="AN27" t="e">
            <v>#REF!</v>
          </cell>
          <cell r="AO27" t="e">
            <v>#REF!</v>
          </cell>
          <cell r="AP27" t="e">
            <v>#REF!</v>
          </cell>
        </row>
        <row r="36">
          <cell r="Y36">
            <v>1</v>
          </cell>
          <cell r="Z36">
            <v>1</v>
          </cell>
          <cell r="AA36" t="e">
            <v>#REF!</v>
          </cell>
          <cell r="AB36" t="e">
            <v>#REF!</v>
          </cell>
          <cell r="AC36" t="e">
            <v>#REF!</v>
          </cell>
          <cell r="AD36" t="e">
            <v>#REF!</v>
          </cell>
          <cell r="AE36" t="e">
            <v>#REF!</v>
          </cell>
          <cell r="AF36" t="e">
            <v>#REF!</v>
          </cell>
          <cell r="AG36" t="e">
            <v>#REF!</v>
          </cell>
          <cell r="AH36" t="e">
            <v>#REF!</v>
          </cell>
          <cell r="AI36" t="e">
            <v>#REF!</v>
          </cell>
          <cell r="AJ36" t="e">
            <v>#REF!</v>
          </cell>
          <cell r="AK36" t="e">
            <v>#REF!</v>
          </cell>
          <cell r="AL36" t="e">
            <v>#REF!</v>
          </cell>
          <cell r="AM36" t="e">
            <v>#REF!</v>
          </cell>
          <cell r="AN36" t="e">
            <v>#REF!</v>
          </cell>
          <cell r="AO36" t="e">
            <v>#REF!</v>
          </cell>
          <cell r="AP36" t="e">
            <v>#REF!</v>
          </cell>
        </row>
        <row r="37">
          <cell r="Y37">
            <v>1</v>
          </cell>
          <cell r="Z37">
            <v>1</v>
          </cell>
          <cell r="AA37" t="e">
            <v>#REF!</v>
          </cell>
          <cell r="AB37" t="e">
            <v>#REF!</v>
          </cell>
          <cell r="AC37" t="e">
            <v>#REF!</v>
          </cell>
          <cell r="AD37" t="e">
            <v>#REF!</v>
          </cell>
          <cell r="AE37" t="e">
            <v>#REF!</v>
          </cell>
          <cell r="AF37" t="e">
            <v>#REF!</v>
          </cell>
          <cell r="AG37" t="e">
            <v>#REF!</v>
          </cell>
          <cell r="AH37" t="e">
            <v>#REF!</v>
          </cell>
          <cell r="AI37" t="e">
            <v>#REF!</v>
          </cell>
          <cell r="AJ37" t="e">
            <v>#REF!</v>
          </cell>
          <cell r="AK37" t="e">
            <v>#REF!</v>
          </cell>
          <cell r="AL37" t="e">
            <v>#REF!</v>
          </cell>
          <cell r="AM37" t="e">
            <v>#REF!</v>
          </cell>
          <cell r="AN37" t="e">
            <v>#REF!</v>
          </cell>
          <cell r="AO37" t="e">
            <v>#REF!</v>
          </cell>
          <cell r="AP37" t="e">
            <v>#REF!</v>
          </cell>
        </row>
        <row r="38">
          <cell r="Y38">
            <v>1</v>
          </cell>
          <cell r="Z38">
            <v>1</v>
          </cell>
          <cell r="AA38" t="e">
            <v>#REF!</v>
          </cell>
          <cell r="AB38" t="e">
            <v>#REF!</v>
          </cell>
          <cell r="AC38" t="e">
            <v>#REF!</v>
          </cell>
          <cell r="AD38" t="e">
            <v>#REF!</v>
          </cell>
          <cell r="AE38" t="e">
            <v>#REF!</v>
          </cell>
          <cell r="AF38" t="e">
            <v>#REF!</v>
          </cell>
          <cell r="AG38" t="e">
            <v>#REF!</v>
          </cell>
          <cell r="AH38" t="e">
            <v>#REF!</v>
          </cell>
          <cell r="AI38" t="e">
            <v>#REF!</v>
          </cell>
          <cell r="AJ38" t="e">
            <v>#REF!</v>
          </cell>
          <cell r="AK38" t="e">
            <v>#REF!</v>
          </cell>
          <cell r="AL38" t="e">
            <v>#REF!</v>
          </cell>
          <cell r="AM38" t="e">
            <v>#REF!</v>
          </cell>
          <cell r="AN38" t="e">
            <v>#REF!</v>
          </cell>
          <cell r="AO38" t="e">
            <v>#REF!</v>
          </cell>
          <cell r="AP38" t="e">
            <v>#REF!</v>
          </cell>
        </row>
        <row r="39">
          <cell r="Y39">
            <v>1</v>
          </cell>
          <cell r="Z39">
            <v>1</v>
          </cell>
          <cell r="AA39" t="e">
            <v>#REF!</v>
          </cell>
          <cell r="AB39" t="e">
            <v>#REF!</v>
          </cell>
          <cell r="AC39" t="e">
            <v>#REF!</v>
          </cell>
          <cell r="AD39" t="e">
            <v>#REF!</v>
          </cell>
          <cell r="AE39" t="e">
            <v>#REF!</v>
          </cell>
          <cell r="AF39" t="e">
            <v>#REF!</v>
          </cell>
          <cell r="AG39" t="e">
            <v>#REF!</v>
          </cell>
          <cell r="AH39" t="e">
            <v>#REF!</v>
          </cell>
          <cell r="AI39" t="e">
            <v>#REF!</v>
          </cell>
          <cell r="AJ39" t="e">
            <v>#REF!</v>
          </cell>
          <cell r="AK39" t="e">
            <v>#REF!</v>
          </cell>
          <cell r="AL39" t="e">
            <v>#REF!</v>
          </cell>
          <cell r="AM39" t="e">
            <v>#REF!</v>
          </cell>
          <cell r="AN39" t="e">
            <v>#REF!</v>
          </cell>
          <cell r="AO39" t="e">
            <v>#REF!</v>
          </cell>
          <cell r="AP39" t="e">
            <v>#REF!</v>
          </cell>
        </row>
        <row r="40">
          <cell r="Y40">
            <v>1</v>
          </cell>
          <cell r="Z40">
            <v>1</v>
          </cell>
          <cell r="AA40" t="e">
            <v>#REF!</v>
          </cell>
          <cell r="AB40" t="e">
            <v>#REF!</v>
          </cell>
          <cell r="AC40" t="e">
            <v>#REF!</v>
          </cell>
          <cell r="AD40" t="e">
            <v>#REF!</v>
          </cell>
          <cell r="AE40" t="e">
            <v>#REF!</v>
          </cell>
          <cell r="AF40" t="e">
            <v>#REF!</v>
          </cell>
          <cell r="AG40" t="e">
            <v>#REF!</v>
          </cell>
          <cell r="AH40" t="e">
            <v>#REF!</v>
          </cell>
          <cell r="AI40" t="e">
            <v>#REF!</v>
          </cell>
          <cell r="AJ40" t="e">
            <v>#REF!</v>
          </cell>
          <cell r="AK40" t="e">
            <v>#REF!</v>
          </cell>
          <cell r="AL40" t="e">
            <v>#REF!</v>
          </cell>
          <cell r="AM40" t="e">
            <v>#REF!</v>
          </cell>
          <cell r="AN40" t="e">
            <v>#REF!</v>
          </cell>
          <cell r="AO40" t="e">
            <v>#REF!</v>
          </cell>
          <cell r="AP40" t="e">
            <v>#REF!</v>
          </cell>
        </row>
        <row r="41">
          <cell r="Y41">
            <v>1</v>
          </cell>
          <cell r="Z41">
            <v>1</v>
          </cell>
          <cell r="AA41" t="e">
            <v>#REF!</v>
          </cell>
          <cell r="AB41" t="e">
            <v>#REF!</v>
          </cell>
          <cell r="AC41" t="e">
            <v>#REF!</v>
          </cell>
          <cell r="AD41" t="e">
            <v>#REF!</v>
          </cell>
          <cell r="AE41" t="e">
            <v>#REF!</v>
          </cell>
          <cell r="AF41" t="e">
            <v>#REF!</v>
          </cell>
          <cell r="AG41" t="e">
            <v>#REF!</v>
          </cell>
          <cell r="AH41" t="e">
            <v>#REF!</v>
          </cell>
          <cell r="AI41" t="e">
            <v>#REF!</v>
          </cell>
          <cell r="AJ41" t="e">
            <v>#REF!</v>
          </cell>
          <cell r="AK41" t="e">
            <v>#REF!</v>
          </cell>
          <cell r="AL41" t="e">
            <v>#REF!</v>
          </cell>
          <cell r="AM41" t="e">
            <v>#REF!</v>
          </cell>
          <cell r="AN41" t="e">
            <v>#REF!</v>
          </cell>
          <cell r="AO41" t="e">
            <v>#REF!</v>
          </cell>
          <cell r="AP41" t="e">
            <v>#REF!</v>
          </cell>
        </row>
        <row r="42">
          <cell r="Y42">
            <v>1</v>
          </cell>
          <cell r="Z42">
            <v>1</v>
          </cell>
          <cell r="AA42" t="e">
            <v>#REF!</v>
          </cell>
          <cell r="AB42" t="e">
            <v>#REF!</v>
          </cell>
          <cell r="AC42" t="e">
            <v>#REF!</v>
          </cell>
          <cell r="AD42" t="e">
            <v>#REF!</v>
          </cell>
          <cell r="AE42" t="e">
            <v>#REF!</v>
          </cell>
          <cell r="AF42" t="e">
            <v>#REF!</v>
          </cell>
          <cell r="AG42" t="e">
            <v>#REF!</v>
          </cell>
          <cell r="AH42" t="e">
            <v>#REF!</v>
          </cell>
          <cell r="AI42" t="e">
            <v>#REF!</v>
          </cell>
          <cell r="AJ42" t="e">
            <v>#REF!</v>
          </cell>
          <cell r="AK42" t="e">
            <v>#REF!</v>
          </cell>
          <cell r="AL42" t="e">
            <v>#REF!</v>
          </cell>
          <cell r="AM42" t="e">
            <v>#REF!</v>
          </cell>
          <cell r="AN42" t="e">
            <v>#REF!</v>
          </cell>
          <cell r="AO42" t="e">
            <v>#REF!</v>
          </cell>
          <cell r="AP42" t="e">
            <v>#REF!</v>
          </cell>
        </row>
        <row r="43">
          <cell r="Y43">
            <v>1</v>
          </cell>
          <cell r="Z43">
            <v>1</v>
          </cell>
          <cell r="AA43" t="e">
            <v>#REF!</v>
          </cell>
          <cell r="AB43" t="e">
            <v>#REF!</v>
          </cell>
          <cell r="AC43" t="e">
            <v>#REF!</v>
          </cell>
          <cell r="AD43" t="e">
            <v>#REF!</v>
          </cell>
          <cell r="AE43" t="e">
            <v>#REF!</v>
          </cell>
          <cell r="AF43" t="e">
            <v>#REF!</v>
          </cell>
          <cell r="AG43" t="e">
            <v>#REF!</v>
          </cell>
          <cell r="AH43" t="e">
            <v>#REF!</v>
          </cell>
          <cell r="AI43" t="e">
            <v>#REF!</v>
          </cell>
          <cell r="AJ43" t="e">
            <v>#REF!</v>
          </cell>
          <cell r="AK43" t="e">
            <v>#REF!</v>
          </cell>
          <cell r="AL43" t="e">
            <v>#REF!</v>
          </cell>
          <cell r="AM43" t="e">
            <v>#REF!</v>
          </cell>
          <cell r="AN43" t="e">
            <v>#REF!</v>
          </cell>
          <cell r="AO43" t="e">
            <v>#REF!</v>
          </cell>
          <cell r="AP43" t="e">
            <v>#REF!</v>
          </cell>
        </row>
        <row r="44">
          <cell r="Y44">
            <v>1</v>
          </cell>
          <cell r="Z44">
            <v>1</v>
          </cell>
          <cell r="AA44" t="e">
            <v>#REF!</v>
          </cell>
          <cell r="AB44" t="e">
            <v>#REF!</v>
          </cell>
          <cell r="AC44" t="e">
            <v>#REF!</v>
          </cell>
          <cell r="AD44" t="e">
            <v>#REF!</v>
          </cell>
          <cell r="AE44" t="e">
            <v>#REF!</v>
          </cell>
          <cell r="AF44" t="e">
            <v>#REF!</v>
          </cell>
          <cell r="AG44" t="e">
            <v>#REF!</v>
          </cell>
          <cell r="AH44" t="e">
            <v>#REF!</v>
          </cell>
          <cell r="AI44" t="e">
            <v>#REF!</v>
          </cell>
          <cell r="AJ44" t="e">
            <v>#REF!</v>
          </cell>
          <cell r="AK44" t="e">
            <v>#REF!</v>
          </cell>
          <cell r="AL44" t="e">
            <v>#REF!</v>
          </cell>
          <cell r="AM44" t="e">
            <v>#REF!</v>
          </cell>
          <cell r="AN44" t="e">
            <v>#REF!</v>
          </cell>
          <cell r="AO44" t="e">
            <v>#REF!</v>
          </cell>
          <cell r="AP44" t="e">
            <v>#REF!</v>
          </cell>
        </row>
        <row r="45">
          <cell r="Y45">
            <v>1</v>
          </cell>
          <cell r="Z45">
            <v>1</v>
          </cell>
          <cell r="AA45" t="e">
            <v>#REF!</v>
          </cell>
          <cell r="AB45" t="e">
            <v>#REF!</v>
          </cell>
          <cell r="AC45" t="e">
            <v>#REF!</v>
          </cell>
          <cell r="AD45" t="e">
            <v>#REF!</v>
          </cell>
          <cell r="AE45" t="e">
            <v>#REF!</v>
          </cell>
          <cell r="AF45" t="e">
            <v>#REF!</v>
          </cell>
          <cell r="AG45" t="e">
            <v>#REF!</v>
          </cell>
          <cell r="AH45" t="e">
            <v>#REF!</v>
          </cell>
          <cell r="AI45" t="e">
            <v>#REF!</v>
          </cell>
          <cell r="AJ45" t="e">
            <v>#REF!</v>
          </cell>
          <cell r="AK45" t="e">
            <v>#REF!</v>
          </cell>
          <cell r="AL45" t="e">
            <v>#REF!</v>
          </cell>
          <cell r="AM45" t="e">
            <v>#REF!</v>
          </cell>
          <cell r="AN45" t="e">
            <v>#REF!</v>
          </cell>
          <cell r="AO45" t="e">
            <v>#REF!</v>
          </cell>
          <cell r="AP45" t="e">
            <v>#REF!</v>
          </cell>
        </row>
        <row r="46">
          <cell r="Y46">
            <v>1</v>
          </cell>
          <cell r="Z46">
            <v>1</v>
          </cell>
          <cell r="AA46" t="e">
            <v>#REF!</v>
          </cell>
          <cell r="AB46" t="e">
            <v>#REF!</v>
          </cell>
          <cell r="AC46" t="e">
            <v>#REF!</v>
          </cell>
          <cell r="AD46" t="e">
            <v>#REF!</v>
          </cell>
          <cell r="AE46" t="e">
            <v>#REF!</v>
          </cell>
          <cell r="AF46" t="e">
            <v>#REF!</v>
          </cell>
          <cell r="AG46" t="e">
            <v>#REF!</v>
          </cell>
          <cell r="AH46" t="e">
            <v>#REF!</v>
          </cell>
          <cell r="AI46" t="e">
            <v>#REF!</v>
          </cell>
          <cell r="AJ46" t="e">
            <v>#REF!</v>
          </cell>
          <cell r="AK46" t="e">
            <v>#REF!</v>
          </cell>
          <cell r="AL46" t="e">
            <v>#REF!</v>
          </cell>
          <cell r="AM46" t="e">
            <v>#REF!</v>
          </cell>
          <cell r="AN46" t="e">
            <v>#REF!</v>
          </cell>
          <cell r="AO46" t="e">
            <v>#REF!</v>
          </cell>
          <cell r="AP46" t="e">
            <v>#REF!</v>
          </cell>
        </row>
        <row r="47">
          <cell r="Y47">
            <v>1</v>
          </cell>
          <cell r="Z47">
            <v>1</v>
          </cell>
          <cell r="AA47" t="e">
            <v>#REF!</v>
          </cell>
          <cell r="AB47" t="e">
            <v>#REF!</v>
          </cell>
          <cell r="AC47" t="e">
            <v>#REF!</v>
          </cell>
          <cell r="AD47" t="e">
            <v>#REF!</v>
          </cell>
          <cell r="AE47" t="e">
            <v>#REF!</v>
          </cell>
          <cell r="AF47" t="e">
            <v>#REF!</v>
          </cell>
          <cell r="AG47" t="e">
            <v>#REF!</v>
          </cell>
          <cell r="AH47" t="e">
            <v>#REF!</v>
          </cell>
          <cell r="AI47" t="e">
            <v>#REF!</v>
          </cell>
          <cell r="AJ47" t="e">
            <v>#REF!</v>
          </cell>
          <cell r="AK47" t="e">
            <v>#REF!</v>
          </cell>
          <cell r="AL47" t="e">
            <v>#REF!</v>
          </cell>
          <cell r="AM47" t="e">
            <v>#REF!</v>
          </cell>
          <cell r="AN47" t="e">
            <v>#REF!</v>
          </cell>
          <cell r="AO47" t="e">
            <v>#REF!</v>
          </cell>
          <cell r="AP47" t="e">
            <v>#REF!</v>
          </cell>
        </row>
        <row r="48">
          <cell r="Y48">
            <v>1</v>
          </cell>
          <cell r="Z48">
            <v>1</v>
          </cell>
          <cell r="AA48" t="e">
            <v>#REF!</v>
          </cell>
          <cell r="AB48" t="e">
            <v>#REF!</v>
          </cell>
          <cell r="AC48" t="e">
            <v>#REF!</v>
          </cell>
          <cell r="AD48" t="e">
            <v>#REF!</v>
          </cell>
          <cell r="AE48" t="e">
            <v>#REF!</v>
          </cell>
          <cell r="AF48" t="e">
            <v>#REF!</v>
          </cell>
          <cell r="AG48" t="e">
            <v>#REF!</v>
          </cell>
          <cell r="AH48" t="e">
            <v>#REF!</v>
          </cell>
          <cell r="AI48" t="e">
            <v>#REF!</v>
          </cell>
          <cell r="AJ48" t="e">
            <v>#REF!</v>
          </cell>
          <cell r="AK48" t="e">
            <v>#REF!</v>
          </cell>
          <cell r="AL48" t="e">
            <v>#REF!</v>
          </cell>
          <cell r="AM48" t="e">
            <v>#REF!</v>
          </cell>
          <cell r="AN48" t="e">
            <v>#REF!</v>
          </cell>
          <cell r="AO48" t="e">
            <v>#REF!</v>
          </cell>
          <cell r="AP48" t="e">
            <v>#REF!</v>
          </cell>
        </row>
        <row r="49">
          <cell r="Y49">
            <v>1</v>
          </cell>
          <cell r="Z49">
            <v>1</v>
          </cell>
          <cell r="AA49" t="e">
            <v>#REF!</v>
          </cell>
          <cell r="AB49" t="e">
            <v>#REF!</v>
          </cell>
          <cell r="AC49" t="e">
            <v>#REF!</v>
          </cell>
          <cell r="AD49" t="e">
            <v>#REF!</v>
          </cell>
          <cell r="AE49" t="e">
            <v>#REF!</v>
          </cell>
          <cell r="AF49" t="e">
            <v>#REF!</v>
          </cell>
          <cell r="AG49" t="e">
            <v>#REF!</v>
          </cell>
          <cell r="AH49" t="e">
            <v>#REF!</v>
          </cell>
          <cell r="AI49" t="e">
            <v>#REF!</v>
          </cell>
          <cell r="AJ49" t="e">
            <v>#REF!</v>
          </cell>
          <cell r="AK49" t="e">
            <v>#REF!</v>
          </cell>
          <cell r="AL49" t="e">
            <v>#REF!</v>
          </cell>
          <cell r="AM49" t="e">
            <v>#REF!</v>
          </cell>
          <cell r="AN49" t="e">
            <v>#REF!</v>
          </cell>
          <cell r="AO49" t="e">
            <v>#REF!</v>
          </cell>
          <cell r="AP49" t="e">
            <v>#REF!</v>
          </cell>
        </row>
        <row r="50">
          <cell r="Y50">
            <v>1</v>
          </cell>
          <cell r="Z50">
            <v>1</v>
          </cell>
          <cell r="AA50" t="e">
            <v>#REF!</v>
          </cell>
          <cell r="AB50" t="e">
            <v>#REF!</v>
          </cell>
          <cell r="AC50" t="e">
            <v>#REF!</v>
          </cell>
          <cell r="AD50" t="e">
            <v>#REF!</v>
          </cell>
          <cell r="AE50" t="e">
            <v>#REF!</v>
          </cell>
          <cell r="AF50" t="e">
            <v>#REF!</v>
          </cell>
          <cell r="AG50" t="e">
            <v>#REF!</v>
          </cell>
          <cell r="AH50" t="e">
            <v>#REF!</v>
          </cell>
          <cell r="AI50" t="e">
            <v>#REF!</v>
          </cell>
          <cell r="AJ50" t="e">
            <v>#REF!</v>
          </cell>
          <cell r="AK50" t="e">
            <v>#REF!</v>
          </cell>
          <cell r="AL50" t="e">
            <v>#REF!</v>
          </cell>
          <cell r="AM50" t="e">
            <v>#REF!</v>
          </cell>
          <cell r="AN50" t="e">
            <v>#REF!</v>
          </cell>
          <cell r="AO50" t="e">
            <v>#REF!</v>
          </cell>
          <cell r="AP50" t="e">
            <v>#REF!</v>
          </cell>
        </row>
        <row r="51">
          <cell r="Y51">
            <v>1</v>
          </cell>
          <cell r="Z51">
            <v>1</v>
          </cell>
          <cell r="AA51" t="e">
            <v>#REF!</v>
          </cell>
          <cell r="AB51" t="e">
            <v>#REF!</v>
          </cell>
          <cell r="AC51" t="e">
            <v>#REF!</v>
          </cell>
          <cell r="AD51" t="e">
            <v>#REF!</v>
          </cell>
          <cell r="AE51" t="e">
            <v>#REF!</v>
          </cell>
          <cell r="AF51" t="e">
            <v>#REF!</v>
          </cell>
          <cell r="AG51" t="e">
            <v>#REF!</v>
          </cell>
          <cell r="AH51" t="e">
            <v>#REF!</v>
          </cell>
          <cell r="AI51" t="e">
            <v>#REF!</v>
          </cell>
          <cell r="AJ51" t="e">
            <v>#REF!</v>
          </cell>
          <cell r="AK51" t="e">
            <v>#REF!</v>
          </cell>
          <cell r="AL51" t="e">
            <v>#REF!</v>
          </cell>
          <cell r="AM51" t="e">
            <v>#REF!</v>
          </cell>
          <cell r="AN51" t="e">
            <v>#REF!</v>
          </cell>
          <cell r="AO51" t="e">
            <v>#REF!</v>
          </cell>
          <cell r="AP51" t="e">
            <v>#REF!</v>
          </cell>
        </row>
        <row r="52">
          <cell r="Y52">
            <v>1</v>
          </cell>
          <cell r="Z52">
            <v>1</v>
          </cell>
          <cell r="AA52" t="e">
            <v>#REF!</v>
          </cell>
          <cell r="AB52" t="e">
            <v>#REF!</v>
          </cell>
          <cell r="AC52" t="e">
            <v>#REF!</v>
          </cell>
          <cell r="AD52" t="e">
            <v>#REF!</v>
          </cell>
          <cell r="AE52" t="e">
            <v>#REF!</v>
          </cell>
          <cell r="AF52" t="e">
            <v>#REF!</v>
          </cell>
          <cell r="AG52" t="e">
            <v>#REF!</v>
          </cell>
          <cell r="AH52" t="e">
            <v>#REF!</v>
          </cell>
          <cell r="AI52" t="e">
            <v>#REF!</v>
          </cell>
          <cell r="AJ52" t="e">
            <v>#REF!</v>
          </cell>
          <cell r="AK52" t="e">
            <v>#REF!</v>
          </cell>
          <cell r="AL52" t="e">
            <v>#REF!</v>
          </cell>
          <cell r="AM52" t="e">
            <v>#REF!</v>
          </cell>
          <cell r="AN52" t="e">
            <v>#REF!</v>
          </cell>
          <cell r="AO52" t="e">
            <v>#REF!</v>
          </cell>
          <cell r="AP52" t="e">
            <v>#REF!</v>
          </cell>
        </row>
        <row r="53">
          <cell r="Y53">
            <v>1</v>
          </cell>
          <cell r="Z53">
            <v>1</v>
          </cell>
          <cell r="AA53" t="e">
            <v>#REF!</v>
          </cell>
          <cell r="AB53" t="e">
            <v>#REF!</v>
          </cell>
          <cell r="AC53" t="e">
            <v>#REF!</v>
          </cell>
          <cell r="AD53" t="e">
            <v>#REF!</v>
          </cell>
          <cell r="AE53" t="e">
            <v>#REF!</v>
          </cell>
          <cell r="AF53" t="e">
            <v>#REF!</v>
          </cell>
          <cell r="AG53" t="e">
            <v>#REF!</v>
          </cell>
          <cell r="AH53" t="e">
            <v>#REF!</v>
          </cell>
          <cell r="AI53" t="e">
            <v>#REF!</v>
          </cell>
          <cell r="AJ53" t="e">
            <v>#REF!</v>
          </cell>
          <cell r="AK53" t="e">
            <v>#REF!</v>
          </cell>
          <cell r="AL53" t="e">
            <v>#REF!</v>
          </cell>
          <cell r="AM53" t="e">
            <v>#REF!</v>
          </cell>
          <cell r="AN53" t="e">
            <v>#REF!</v>
          </cell>
          <cell r="AO53" t="e">
            <v>#REF!</v>
          </cell>
          <cell r="AP53" t="e">
            <v>#REF!</v>
          </cell>
        </row>
        <row r="54">
          <cell r="Y54">
            <v>1</v>
          </cell>
          <cell r="Z54">
            <v>1</v>
          </cell>
          <cell r="AA54" t="e">
            <v>#REF!</v>
          </cell>
          <cell r="AB54" t="e">
            <v>#REF!</v>
          </cell>
          <cell r="AC54" t="e">
            <v>#REF!</v>
          </cell>
          <cell r="AD54" t="e">
            <v>#REF!</v>
          </cell>
          <cell r="AE54" t="e">
            <v>#REF!</v>
          </cell>
          <cell r="AF54" t="e">
            <v>#REF!</v>
          </cell>
          <cell r="AG54" t="e">
            <v>#REF!</v>
          </cell>
          <cell r="AH54" t="e">
            <v>#REF!</v>
          </cell>
          <cell r="AI54" t="e">
            <v>#REF!</v>
          </cell>
          <cell r="AJ54" t="e">
            <v>#REF!</v>
          </cell>
          <cell r="AK54" t="e">
            <v>#REF!</v>
          </cell>
          <cell r="AL54" t="e">
            <v>#REF!</v>
          </cell>
          <cell r="AM54" t="e">
            <v>#REF!</v>
          </cell>
          <cell r="AN54" t="e">
            <v>#REF!</v>
          </cell>
          <cell r="AO54" t="e">
            <v>#REF!</v>
          </cell>
          <cell r="AP54" t="e">
            <v>#REF!</v>
          </cell>
        </row>
        <row r="55">
          <cell r="Y55">
            <v>1</v>
          </cell>
          <cell r="Z55">
            <v>1</v>
          </cell>
          <cell r="AA55" t="e">
            <v>#REF!</v>
          </cell>
          <cell r="AB55" t="e">
            <v>#REF!</v>
          </cell>
          <cell r="AC55" t="e">
            <v>#REF!</v>
          </cell>
          <cell r="AD55" t="e">
            <v>#REF!</v>
          </cell>
          <cell r="AE55" t="e">
            <v>#REF!</v>
          </cell>
          <cell r="AF55" t="e">
            <v>#REF!</v>
          </cell>
          <cell r="AG55" t="e">
            <v>#REF!</v>
          </cell>
          <cell r="AH55" t="e">
            <v>#REF!</v>
          </cell>
          <cell r="AI55" t="e">
            <v>#REF!</v>
          </cell>
          <cell r="AJ55" t="e">
            <v>#REF!</v>
          </cell>
          <cell r="AK55" t="e">
            <v>#REF!</v>
          </cell>
          <cell r="AL55" t="e">
            <v>#REF!</v>
          </cell>
          <cell r="AM55" t="e">
            <v>#REF!</v>
          </cell>
          <cell r="AN55" t="e">
            <v>#REF!</v>
          </cell>
          <cell r="AO55" t="e">
            <v>#REF!</v>
          </cell>
          <cell r="AP55" t="e">
            <v>#REF!</v>
          </cell>
        </row>
        <row r="56">
          <cell r="Y56">
            <v>1</v>
          </cell>
          <cell r="Z56">
            <v>1</v>
          </cell>
          <cell r="AA56" t="e">
            <v>#REF!</v>
          </cell>
          <cell r="AB56" t="e">
            <v>#REF!</v>
          </cell>
          <cell r="AC56" t="e">
            <v>#REF!</v>
          </cell>
          <cell r="AD56" t="e">
            <v>#REF!</v>
          </cell>
          <cell r="AE56" t="e">
            <v>#REF!</v>
          </cell>
          <cell r="AF56" t="e">
            <v>#REF!</v>
          </cell>
          <cell r="AG56" t="e">
            <v>#REF!</v>
          </cell>
          <cell r="AH56" t="e">
            <v>#REF!</v>
          </cell>
          <cell r="AI56" t="e">
            <v>#REF!</v>
          </cell>
          <cell r="AJ56" t="e">
            <v>#REF!</v>
          </cell>
          <cell r="AK56" t="e">
            <v>#REF!</v>
          </cell>
          <cell r="AL56" t="e">
            <v>#REF!</v>
          </cell>
          <cell r="AM56" t="e">
            <v>#REF!</v>
          </cell>
          <cell r="AN56" t="e">
            <v>#REF!</v>
          </cell>
          <cell r="AO56" t="e">
            <v>#REF!</v>
          </cell>
          <cell r="AP56" t="e">
            <v>#REF!</v>
          </cell>
        </row>
        <row r="57">
          <cell r="Y57">
            <v>1</v>
          </cell>
          <cell r="Z57">
            <v>1</v>
          </cell>
          <cell r="AA57" t="e">
            <v>#REF!</v>
          </cell>
          <cell r="AB57" t="e">
            <v>#REF!</v>
          </cell>
          <cell r="AC57" t="e">
            <v>#REF!</v>
          </cell>
          <cell r="AD57" t="e">
            <v>#REF!</v>
          </cell>
          <cell r="AE57" t="e">
            <v>#REF!</v>
          </cell>
          <cell r="AF57" t="e">
            <v>#REF!</v>
          </cell>
          <cell r="AG57" t="e">
            <v>#REF!</v>
          </cell>
          <cell r="AH57" t="e">
            <v>#REF!</v>
          </cell>
          <cell r="AI57" t="e">
            <v>#REF!</v>
          </cell>
          <cell r="AJ57" t="e">
            <v>#REF!</v>
          </cell>
          <cell r="AK57" t="e">
            <v>#REF!</v>
          </cell>
          <cell r="AL57" t="e">
            <v>#REF!</v>
          </cell>
          <cell r="AM57" t="e">
            <v>#REF!</v>
          </cell>
          <cell r="AN57" t="e">
            <v>#REF!</v>
          </cell>
          <cell r="AO57" t="e">
            <v>#REF!</v>
          </cell>
          <cell r="AP57" t="e">
            <v>#REF!</v>
          </cell>
        </row>
        <row r="58">
          <cell r="Y58">
            <v>1</v>
          </cell>
          <cell r="Z58">
            <v>1</v>
          </cell>
          <cell r="AA58" t="e">
            <v>#REF!</v>
          </cell>
          <cell r="AB58" t="e">
            <v>#REF!</v>
          </cell>
          <cell r="AC58" t="e">
            <v>#REF!</v>
          </cell>
          <cell r="AD58" t="e">
            <v>#REF!</v>
          </cell>
          <cell r="AE58" t="e">
            <v>#REF!</v>
          </cell>
          <cell r="AF58" t="e">
            <v>#REF!</v>
          </cell>
          <cell r="AG58" t="e">
            <v>#REF!</v>
          </cell>
          <cell r="AH58" t="e">
            <v>#REF!</v>
          </cell>
          <cell r="AI58" t="e">
            <v>#REF!</v>
          </cell>
          <cell r="AJ58" t="e">
            <v>#REF!</v>
          </cell>
          <cell r="AK58" t="e">
            <v>#REF!</v>
          </cell>
          <cell r="AL58" t="e">
            <v>#REF!</v>
          </cell>
          <cell r="AM58" t="e">
            <v>#REF!</v>
          </cell>
          <cell r="AN58" t="e">
            <v>#REF!</v>
          </cell>
          <cell r="AO58" t="e">
            <v>#REF!</v>
          </cell>
          <cell r="AP58" t="e">
            <v>#REF!</v>
          </cell>
        </row>
      </sheetData>
      <sheetData sheetId="24"/>
      <sheetData sheetId="25"/>
      <sheetData sheetId="26"/>
      <sheetData sheetId="27"/>
      <sheetData sheetId="28">
        <row r="2">
          <cell r="B2" t="str">
            <v>Выпуски</v>
          </cell>
        </row>
        <row r="3">
          <cell r="B3" t="str">
            <v>Годовые индексы изменения физического объема выпусков</v>
          </cell>
        </row>
        <row r="4">
          <cell r="B4" t="str">
            <v>Отраслевая структура выпусков по годам в прогнозируемом периоде</v>
          </cell>
        </row>
        <row r="5">
          <cell r="B5" t="str">
            <v xml:space="preserve">Объем отраслевых ресурсов отечественного производства </v>
          </cell>
        </row>
        <row r="6">
          <cell r="B6" t="str">
            <v xml:space="preserve">Динамика отраслевых ресурсов отечественного производства </v>
          </cell>
        </row>
        <row r="7">
          <cell r="B7" t="str">
            <v xml:space="preserve">Отраслевая структура ресурсов отечественного производства </v>
          </cell>
        </row>
        <row r="8">
          <cell r="B8" t="str">
            <v>Объем отраслевых ресурсов отечественного производства в конечном использовании</v>
          </cell>
        </row>
        <row r="9">
          <cell r="B9" t="str">
            <v>Динамика отраслевых ресурсов отечественного производства в конечном использовании</v>
          </cell>
        </row>
        <row r="10">
          <cell r="B10" t="str">
            <v>Отраслевая структура ресурсов отечественного производства в конечном использовании</v>
          </cell>
        </row>
        <row r="11">
          <cell r="B11" t="str">
            <v>Конечное потребление домашних хозяйств</v>
          </cell>
        </row>
        <row r="12">
          <cell r="B12" t="str">
            <v>Динамика конечного потребления домашних хозяйств</v>
          </cell>
        </row>
        <row r="13">
          <cell r="B13" t="str">
            <v>Отраслевая структура конечного потребления домашних хозяйств</v>
          </cell>
        </row>
        <row r="14">
          <cell r="B14" t="str">
            <v>Конечное потребление ОГУ</v>
          </cell>
        </row>
        <row r="15">
          <cell r="B15" t="str">
            <v>Динамика конечного потребления ОГУ</v>
          </cell>
        </row>
        <row r="16">
          <cell r="B16" t="str">
            <v>Отраслевая структура конечного потребления ОГУ</v>
          </cell>
        </row>
        <row r="17">
          <cell r="B17" t="str">
            <v>Изменение запасов материальных оборотных средств</v>
          </cell>
        </row>
        <row r="18">
          <cell r="B18" t="str">
            <v>Динамика изменения запасов материальных оборотных средств</v>
          </cell>
        </row>
        <row r="19">
          <cell r="B19" t="str">
            <v>Отраслевая структура изменения запасов материальных оборотных средств</v>
          </cell>
        </row>
        <row r="20">
          <cell r="B20" t="str">
            <v>Экспорт</v>
          </cell>
        </row>
        <row r="21">
          <cell r="B21" t="str">
            <v>Динамика экспорта</v>
          </cell>
        </row>
        <row r="22">
          <cell r="B22" t="str">
            <v>Отраслевая структура экспорта</v>
          </cell>
        </row>
        <row r="23">
          <cell r="B23" t="str">
            <v>Импорт</v>
          </cell>
        </row>
        <row r="24">
          <cell r="B24" t="str">
            <v>Динамика импорта</v>
          </cell>
        </row>
        <row r="25">
          <cell r="B25" t="str">
            <v>Отраслевая структура импорта</v>
          </cell>
        </row>
        <row r="26">
          <cell r="B26" t="str">
            <v>Сальдо</v>
          </cell>
        </row>
        <row r="27">
          <cell r="B27" t="str">
            <v>Динамика отраслевой потребности в инвестициях</v>
          </cell>
        </row>
        <row r="28">
          <cell r="B28" t="str">
            <v>Динамика основных фондов</v>
          </cell>
        </row>
        <row r="29">
          <cell r="B29" t="str">
            <v>Коэффициенты выбытия основных фондов</v>
          </cell>
        </row>
        <row r="30">
          <cell r="B30" t="str">
            <v>Коэффициенты обновления основных фондов</v>
          </cell>
        </row>
        <row r="31">
          <cell r="B31" t="str">
            <v>Динамика фондоотдачи</v>
          </cell>
        </row>
      </sheetData>
      <sheetData sheetId="29"/>
      <sheetData sheetId="30" refreshError="1"/>
      <sheetData sheetId="3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СВОД"/>
      <sheetName val="данные"/>
      <sheetName val="кредит"/>
      <sheetName val="Cash Flow"/>
      <sheetName val="PL"/>
      <sheetName val="BS"/>
      <sheetName val="NPV"/>
      <sheetName val="чувствительность"/>
    </sheetNames>
    <sheetDataSet>
      <sheetData sheetId="0" refreshError="1"/>
      <sheetData sheetId="1">
        <row r="1">
          <cell r="A1" t="str">
            <v>Производство вощины</v>
          </cell>
        </row>
      </sheetData>
      <sheetData sheetId="2" refreshError="1"/>
      <sheetData sheetId="3"/>
      <sheetData sheetId="4"/>
      <sheetData sheetId="5" refreshError="1"/>
      <sheetData sheetId="6"/>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 val="Лист1"/>
      <sheetName val="ПРОГНОЗ_1"/>
      <sheetName val="XLR_NoRangeSheet"/>
      <sheetName val="6.12"/>
      <sheetName val="ТИТУЛ"/>
      <sheetName val="6.14"/>
      <sheetName val="ОБЩЕСТВА"/>
      <sheetName val="6.7"/>
      <sheetName val="6.8"/>
      <sheetName val="6.9.2"/>
      <sheetName val="6.9.1"/>
      <sheetName val="6.9"/>
      <sheetName val="6.10.1"/>
      <sheetName val="6.22"/>
      <sheetName val="6.17"/>
      <sheetName val="6.15"/>
      <sheetName val="6.11.1"/>
      <sheetName val="6.19"/>
      <sheetName val="6.20"/>
      <sheetName val="6.28"/>
      <sheetName val="6.5.1_ТНП"/>
      <sheetName val="6.13"/>
      <sheetName val="6.23"/>
      <sheetName val="6.24"/>
      <sheetName val="6.21"/>
      <sheetName val="Огл. Графиков"/>
      <sheetName val="Текущие цены"/>
      <sheetName val="рабочий"/>
      <sheetName val="окраска"/>
      <sheetName val="Проект"/>
      <sheetName val="system"/>
      <sheetName val="РЕЕСТР_СИ"/>
      <sheetName val="СПРАВОЧНИК"/>
      <sheetName val="Управление"/>
      <sheetName val="multilats"/>
      <sheetName val="TSheet"/>
      <sheetName val="ИТ-бюджет"/>
      <sheetName val="Исходные данные"/>
      <sheetName val="Общехозяйственные расходы"/>
      <sheetName val="Штатное"/>
      <sheetName val="Гр5_о_"/>
      <sheetName val="6_12"/>
      <sheetName val="6_14"/>
      <sheetName val="6_7"/>
      <sheetName val="6_8"/>
      <sheetName val="6_9_2"/>
      <sheetName val="6_9_1"/>
      <sheetName val="6_9"/>
      <sheetName val="6_10_1"/>
      <sheetName val="6_22"/>
      <sheetName val="6_17"/>
      <sheetName val="6_15"/>
      <sheetName val="6_11_1"/>
      <sheetName val="6_19"/>
      <sheetName val="6_20"/>
      <sheetName val="6_28"/>
      <sheetName val="6_5_1_ТНП"/>
      <sheetName val="6_13"/>
      <sheetName val="6_23"/>
      <sheetName val="6_24"/>
      <sheetName val="6_21"/>
      <sheetName val="Огл__Графиков"/>
      <sheetName val="Текущие_цены"/>
      <sheetName val="Лист2"/>
      <sheetName val="СБ"/>
      <sheetName val="База"/>
      <sheetName val="Факт БДР"/>
      <sheetName val="ДДС (Форма №3)"/>
      <sheetName val="Б.мчас (П)"/>
      <sheetName val="Гр(27.07.00)5Х"/>
      <sheetName val="001, импорт"/>
      <sheetName val="заявка_на_произ"/>
      <sheetName val="2 вариант"/>
      <sheetName val="пл. 2001 цехов и УГС"/>
      <sheetName val="ЗП (админ)"/>
      <sheetName val="УПРАВЛЕНИЕ11"/>
      <sheetName val="Списки"/>
      <sheetName val="Услуги АТЦ"/>
      <sheetName val="СВОД ЗАТРАТ"/>
      <sheetName val="Цены"/>
      <sheetName val="MAIN"/>
      <sheetName val="5"/>
      <sheetName val="11."/>
      <sheetName val="7"/>
      <sheetName val="10"/>
      <sheetName val="12"/>
      <sheetName val="3."/>
      <sheetName val="9."/>
      <sheetName val="8"/>
      <sheetName val="4."/>
      <sheetName val="темпы роста"/>
      <sheetName val="00"/>
      <sheetName val="Дебиторка"/>
      <sheetName val="БДДС-cc"/>
      <sheetName val="I"/>
      <sheetName val="Предлагаемая новая форма СТРС"/>
      <sheetName val="Lists"/>
      <sheetName val="февраль (2)"/>
      <sheetName val="Топливо_пр_гК"/>
      <sheetName val="Под_воды_пр_г"/>
      <sheetName val="Пр_ст_вод_пр_г"/>
      <sheetName val="Топливо_пр_гВ "/>
      <sheetName val="Реаг_пр_годВ"/>
      <sheetName val="Реаг_пр_годК"/>
      <sheetName val="Лист17"/>
      <sheetName val="топография"/>
      <sheetName val="Прочти меня!"/>
      <sheetName val="#ССЫЛКА"/>
      <sheetName val="2002(v1)"/>
      <sheetName val="Прочти_меня!"/>
      <sheetName val="2002(v2)"/>
      <sheetName val="Реж_НКК"/>
      <sheetName val="ДАО"/>
      <sheetName val="Список"/>
      <sheetName val="1999-veca"/>
      <sheetName val="влад-таблица"/>
      <sheetName val="Заявка"/>
      <sheetName val="Лист3"/>
      <sheetName val="МАТЕР.433,452"/>
      <sheetName val="Исх"/>
      <sheetName val="RAB"/>
      <sheetName val=""/>
      <sheetName val="GLC_ratios_Jun"/>
      <sheetName val="Н_Произв-во"/>
      <sheetName val="вводные"/>
      <sheetName val="Коэф-ты"/>
      <sheetName val="Перечень данных"/>
      <sheetName val="Движение по месяцам"/>
      <sheetName val="Курс-ГП"/>
      <sheetName val="интерфейс"/>
      <sheetName val="Материалы план"/>
      <sheetName val="ИЦП9900"/>
      <sheetName val="1"/>
      <sheetName val="Начало"/>
      <sheetName val="2.2.4"/>
      <sheetName val="СП"/>
      <sheetName val="Курсы"/>
      <sheetName val="Материалы"/>
      <sheetName val="tech"/>
      <sheetName val="Титульный"/>
      <sheetName val="REESTR_ORG"/>
      <sheetName val="НВВ по уровням"/>
      <sheetName val="Свод"/>
      <sheetName val="REESTR"/>
      <sheetName val="Восстановл_Лист7"/>
      <sheetName val="Восстановл_Лист15"/>
      <sheetName val="Восстановл_Лист11"/>
      <sheetName val="Восстановл_Лист21"/>
      <sheetName val="6.11 новый"/>
      <sheetName val="пр_5_1"/>
      <sheetName val="Смета"/>
      <sheetName val="Подрядчики"/>
      <sheetName val="ПОДПИСИ"/>
      <sheetName val="М_1"/>
      <sheetName val="транс. налог ауп"/>
      <sheetName val="Лист визирования"/>
      <sheetName val="6_121"/>
      <sheetName val="6_141"/>
      <sheetName val="6_71"/>
      <sheetName val="6_81"/>
      <sheetName val="6_9_21"/>
      <sheetName val="6_9_11"/>
      <sheetName val="6_91"/>
      <sheetName val="6_10_11"/>
      <sheetName val="6_221"/>
      <sheetName val="6_171"/>
      <sheetName val="6_151"/>
      <sheetName val="6_11_11"/>
      <sheetName val="6_191"/>
      <sheetName val="6_201"/>
      <sheetName val="6_281"/>
      <sheetName val="6_5_1_ТНП1"/>
      <sheetName val="6_131"/>
      <sheetName val="6_231"/>
      <sheetName val="6_241"/>
      <sheetName val="6_211"/>
      <sheetName val="Огл__Графиков1"/>
      <sheetName val="Текущие_цены1"/>
      <sheetName val="Факт_БДР"/>
      <sheetName val="ДДС_(Форма_№3)"/>
      <sheetName val="НВВ_по_уровням"/>
      <sheetName val="Info"/>
      <sheetName val="6_124"/>
      <sheetName val="6_144"/>
      <sheetName val="6_74"/>
      <sheetName val="6_84"/>
      <sheetName val="6_9_24"/>
      <sheetName val="6_9_14"/>
      <sheetName val="6_94"/>
      <sheetName val="6_10_14"/>
      <sheetName val="6_224"/>
      <sheetName val="6_174"/>
      <sheetName val="6_154"/>
      <sheetName val="6_11_14"/>
      <sheetName val="6_194"/>
      <sheetName val="6_204"/>
      <sheetName val="6_284"/>
      <sheetName val="6_5_1_ТНП4"/>
      <sheetName val="6_134"/>
      <sheetName val="6_234"/>
      <sheetName val="6_244"/>
      <sheetName val="6_214"/>
      <sheetName val="Огл__Графиков4"/>
      <sheetName val="Текущие_цены4"/>
      <sheetName val="Факт_БДР3"/>
      <sheetName val="ДДС_(Форма_№3)3"/>
      <sheetName val="НВВ_по_уровням3"/>
      <sheetName val="транс__налог_ауп3"/>
      <sheetName val="6_122"/>
      <sheetName val="6_142"/>
      <sheetName val="6_72"/>
      <sheetName val="6_82"/>
      <sheetName val="6_9_22"/>
      <sheetName val="6_9_12"/>
      <sheetName val="6_92"/>
      <sheetName val="6_10_12"/>
      <sheetName val="6_222"/>
      <sheetName val="6_172"/>
      <sheetName val="6_152"/>
      <sheetName val="6_11_12"/>
      <sheetName val="6_192"/>
      <sheetName val="6_202"/>
      <sheetName val="6_282"/>
      <sheetName val="6_5_1_ТНП2"/>
      <sheetName val="6_132"/>
      <sheetName val="6_232"/>
      <sheetName val="6_242"/>
      <sheetName val="6_212"/>
      <sheetName val="Огл__Графиков2"/>
      <sheetName val="Текущие_цены2"/>
      <sheetName val="Факт_БДР1"/>
      <sheetName val="ДДС_(Форма_№3)1"/>
      <sheetName val="НВВ_по_уровням1"/>
      <sheetName val="транс__налог_ауп1"/>
      <sheetName val="транс__налог_ауп"/>
      <sheetName val="6_123"/>
      <sheetName val="6_143"/>
      <sheetName val="6_73"/>
      <sheetName val="6_83"/>
      <sheetName val="6_9_23"/>
      <sheetName val="6_9_13"/>
      <sheetName val="6_93"/>
      <sheetName val="6_10_13"/>
      <sheetName val="6_223"/>
      <sheetName val="6_173"/>
      <sheetName val="6_153"/>
      <sheetName val="6_11_13"/>
      <sheetName val="6_193"/>
      <sheetName val="6_203"/>
      <sheetName val="6_283"/>
      <sheetName val="6_5_1_ТНП3"/>
      <sheetName val="6_133"/>
      <sheetName val="6_233"/>
      <sheetName val="6_243"/>
      <sheetName val="6_213"/>
      <sheetName val="Огл__Графиков3"/>
      <sheetName val="Текущие_цены3"/>
      <sheetName val="Факт_БДР2"/>
      <sheetName val="ДДС_(Форма_№3)2"/>
      <sheetName val="НВВ_по_уровням2"/>
      <sheetName val="транс__налог_ауп2"/>
      <sheetName val="6_125"/>
      <sheetName val="6_145"/>
      <sheetName val="6_75"/>
      <sheetName val="6_85"/>
      <sheetName val="6_9_25"/>
      <sheetName val="6_9_15"/>
      <sheetName val="6_95"/>
      <sheetName val="6_10_15"/>
      <sheetName val="6_225"/>
      <sheetName val="6_175"/>
      <sheetName val="6_155"/>
      <sheetName val="6_11_15"/>
      <sheetName val="6_195"/>
      <sheetName val="6_205"/>
      <sheetName val="6_285"/>
      <sheetName val="6_5_1_ТНП5"/>
      <sheetName val="6_135"/>
      <sheetName val="6_235"/>
      <sheetName val="6_245"/>
      <sheetName val="6_215"/>
      <sheetName val="Огл__Графиков5"/>
      <sheetName val="Текущие_цены5"/>
      <sheetName val="Факт_БДР4"/>
      <sheetName val="ДДС_(Форма_№3)4"/>
      <sheetName val="НВВ_по_уровням4"/>
      <sheetName val="транс__налог_ауп4"/>
      <sheetName val="6_126"/>
      <sheetName val="6_146"/>
      <sheetName val="6_76"/>
      <sheetName val="6_86"/>
      <sheetName val="6_9_26"/>
      <sheetName val="6_9_16"/>
      <sheetName val="6_96"/>
      <sheetName val="6_10_16"/>
      <sheetName val="6_226"/>
      <sheetName val="6_176"/>
      <sheetName val="6_156"/>
      <sheetName val="6_11_16"/>
      <sheetName val="6_196"/>
      <sheetName val="6_206"/>
      <sheetName val="6_286"/>
      <sheetName val="6_5_1_ТНП6"/>
      <sheetName val="6_136"/>
      <sheetName val="6_236"/>
      <sheetName val="6_246"/>
      <sheetName val="6_216"/>
      <sheetName val="Огл__Графиков6"/>
      <sheetName val="Текущие_цены6"/>
      <sheetName val="Факт_БДР5"/>
      <sheetName val="ДДС_(Форма_№3)5"/>
      <sheetName val="НВВ_по_уровням5"/>
      <sheetName val="транс__налог_ауп5"/>
      <sheetName val="Лист_визирования"/>
      <sheetName val="6_127"/>
      <sheetName val="6_147"/>
      <sheetName val="6_77"/>
      <sheetName val="6_87"/>
      <sheetName val="6_9_27"/>
      <sheetName val="6_9_17"/>
      <sheetName val="6_97"/>
      <sheetName val="6_10_17"/>
      <sheetName val="6_227"/>
      <sheetName val="6_177"/>
      <sheetName val="6_157"/>
      <sheetName val="6_11_17"/>
      <sheetName val="6_197"/>
      <sheetName val="6_207"/>
      <sheetName val="6_287"/>
      <sheetName val="6_5_1_ТНП7"/>
      <sheetName val="6_137"/>
      <sheetName val="6_237"/>
      <sheetName val="6_247"/>
      <sheetName val="6_217"/>
      <sheetName val="Огл__Графиков7"/>
      <sheetName val="Текущие_цены7"/>
      <sheetName val="Факт_БДР6"/>
      <sheetName val="ДДС_(Форма_№3)6"/>
      <sheetName val="НВВ_по_уровням6"/>
      <sheetName val="транс__налог_ауп6"/>
      <sheetName val="Лист_визирования1"/>
      <sheetName val="6.21.3"/>
      <sheetName val="6.22.1"/>
      <sheetName val="6.25"/>
      <sheetName val="6.3.1"/>
      <sheetName val="6.3.1.2"/>
      <sheetName val="6.3.1.3"/>
      <sheetName val="6.30"/>
      <sheetName val="6.6"/>
      <sheetName val="6.11.2"/>
      <sheetName val="6.8.1"/>
      <sheetName val="6.12_Д"/>
      <sheetName val="6.2_ТН"/>
      <sheetName val="6.12_Р"/>
      <sheetName val="6.26"/>
      <sheetName val="6.1"/>
      <sheetName val="ЛКЗ и ЭКЗ"/>
      <sheetName val="Данные"/>
      <sheetName val="Дополнительно"/>
      <sheetName val="Фондирование"/>
      <sheetName val="전문품의"/>
      <sheetName val="ATEO 2001 Mat at 2000 Con"/>
      <sheetName val="Naming Rights"/>
      <sheetName val="cost centers"/>
      <sheetName val="K Auth System #1"/>
      <sheetName val="cons"/>
      <sheetName val="коды"/>
      <sheetName val="Общие данные"/>
      <sheetName val="доходы"/>
      <sheetName val="2.대외공문"/>
      <sheetName val="Truck Volumes"/>
      <sheetName val="служебный"/>
      <sheetName val="Расчет балансов"/>
      <sheetName val="ЧМЗ Budget"/>
      <sheetName val="Current Live BOM"/>
      <sheetName val="Example"/>
      <sheetName val="Vehicle Spec version 2"/>
      <sheetName val="LM 650b"/>
      <sheetName val="Macro1"/>
      <sheetName val="GENK OH"/>
      <sheetName val="Unit Costs"/>
      <sheetName val="SUM"/>
      <sheetName val="P722"/>
      <sheetName val="Total orders"/>
      <sheetName val="95하U$가격"/>
      <sheetName val="Scale"/>
      <sheetName val="Tribute"/>
      <sheetName val="TECHSHEET"/>
      <sheetName val="Стр1"/>
      <sheetName val="REESTR_MO"/>
      <sheetName val="таблица7 (технол.нужды)"/>
      <sheetName val="таблица7 (хоз.нужды)"/>
      <sheetName val="TEHSHEET"/>
      <sheetName val="БДДС$"/>
      <sheetName val="ТоКС-э"/>
      <sheetName val="11_"/>
      <sheetName val="3_"/>
      <sheetName val="9_"/>
      <sheetName val="4_"/>
      <sheetName val="11_1"/>
      <sheetName val="3_1"/>
      <sheetName val="9_1"/>
      <sheetName val="4_1"/>
      <sheetName val="Прочти_меня!1"/>
      <sheetName val="Факт07"/>
      <sheetName val="август"/>
      <sheetName val="Инвестиции"/>
      <sheetName val="L-1"/>
      <sheetName val="СписокТЭП"/>
      <sheetName val="Прочти_меня!2"/>
      <sheetName val="ИТОГО"/>
      <sheetName val="ставки"/>
      <sheetName val="Материалы_янв-июль"/>
      <sheetName val="Осн.средства"/>
      <sheetName val="Прайс_ВиВ"/>
      <sheetName val="Прайс_ЦАЛ"/>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refreshError="1"/>
      <sheetData sheetId="415" refreshError="1"/>
      <sheetData sheetId="416" refreshError="1"/>
      <sheetData sheetId="417" refreshError="1"/>
      <sheetData sheetId="418" refreshError="1"/>
      <sheetData sheetId="419"/>
      <sheetData sheetId="420" refreshError="1"/>
      <sheetData sheetId="421" refreshError="1"/>
      <sheetData sheetId="422" refreshError="1"/>
      <sheetData sheetId="423" refreshError="1"/>
      <sheetData sheetId="424" refreshError="1"/>
      <sheetData sheetId="42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РОГНОЗ_1"/>
      <sheetName val="Гр5(о)"/>
      <sheetName val="2002(v2)"/>
      <sheetName val="Летн. час"/>
      <sheetName val="РЕЕСТР_СИ"/>
      <sheetName val="СПРАВОЧНИК"/>
      <sheetName val="ТД Э"/>
      <sheetName val="списки"/>
      <sheetName val="производство"/>
      <sheetName val="Inputs"/>
      <sheetName val="Прог05_00(27.06)"/>
      <sheetName val="База"/>
      <sheetName val="Лист2"/>
      <sheetName val="Реестр_Договоров"/>
      <sheetName val="Огл. Графиков"/>
      <sheetName val="Текущие цены"/>
      <sheetName val="рабочий"/>
      <sheetName val="окраска"/>
      <sheetName val="Т-5 (2012)"/>
      <sheetName val="Т-5  (ЛРНУ)"/>
      <sheetName val="Т-5  (ИРНУ)"/>
      <sheetName val="Реж_НКК (совм.работа)"/>
      <sheetName val="вводные"/>
      <sheetName val="Вахта  (2)"/>
      <sheetName val="топография"/>
      <sheetName val="Справочники"/>
      <sheetName val="1кв."/>
      <sheetName val="2кв."/>
      <sheetName val="3кв."/>
      <sheetName val="4кв."/>
      <sheetName val="ТИТУЛ"/>
      <sheetName val="6.14"/>
      <sheetName val="ОБЩЕСТВА"/>
      <sheetName val="Подробная по плану ТПиР на 2010"/>
      <sheetName val="Установки"/>
      <sheetName val="ИНДЕКС_МАТЕРИАЛЫ"/>
      <sheetName val="XLR_NoRangeSheet"/>
      <sheetName val="1кв_"/>
      <sheetName val="2кв_"/>
      <sheetName val="3кв_"/>
      <sheetName val="4кв_"/>
      <sheetName val="6_14"/>
      <sheetName val="Подробная_по_плану_ТПиР_на_2010"/>
      <sheetName val="Исходные"/>
      <sheetName val="План RUR"/>
      <sheetName val="Анализ себестоимости  ТП лист1 "/>
      <sheetName val="sapactivexlhiddensheet"/>
      <sheetName val="Исход.инф."/>
      <sheetName val="МАТЕР.433,452"/>
      <sheetName val="Проект"/>
      <sheetName val="ЛОМ_УКР"/>
      <sheetName val="Чугун_Украина"/>
      <sheetName val="САР сводн. (2006)"/>
      <sheetName val="cus_HK1033"/>
      <sheetName val="Cтавка"/>
      <sheetName val="Макро"/>
      <sheetName val="ОФ"/>
      <sheetName val="Производ"/>
      <sheetName val="Газ и э-э"/>
      <sheetName val="БДР кв"/>
      <sheetName val="Персонал"/>
      <sheetName val="Затраты"/>
      <sheetName val="Текущие"/>
      <sheetName val="ФормыКонс"/>
      <sheetName val="Произ. экон. показ. Агап. с НДС"/>
      <sheetName val="Произ. экон. пок. Новом. с НДС"/>
      <sheetName val="А_Произв-во"/>
      <sheetName val="А_Доходы"/>
      <sheetName val="2002(v1)"/>
      <sheetName val="Цены СНГ"/>
      <sheetName val="ЛК"/>
      <sheetName val="Шаблон1КЛ3"/>
      <sheetName val="Командиров план"/>
      <sheetName val="Летные план"/>
      <sheetName val="vec"/>
      <sheetName val="коэф"/>
      <sheetName val="Проводки'02"/>
      <sheetName val="пр-во"/>
      <sheetName val="ИТОГ"/>
      <sheetName val="ИФДП"/>
      <sheetName val=" ИТОГ"/>
      <sheetName val="Параметры_i"/>
      <sheetName val="ИД"/>
      <sheetName val="Огл__Графиков"/>
      <sheetName val="Текущие_цены"/>
      <sheetName val="Т-5_(2012)"/>
      <sheetName val="Т-5__(ЛРНУ)"/>
      <sheetName val="Т-5__(ИРНУ)"/>
      <sheetName val="Реж_НКК_(совм_работа)"/>
      <sheetName val="Вахта__(2)"/>
      <sheetName val="Данные"/>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МОБ03"/>
      <sheetName val="МОБ04"/>
      <sheetName val="МОБ04_старый"/>
      <sheetName val="2005сц"/>
      <sheetName val="Темпы промышл"/>
      <sheetName val="Temp"/>
      <sheetName val="Deflator"/>
      <sheetName val="окраска"/>
      <sheetName val="Matrix"/>
      <sheetName val="Лист2"/>
      <sheetName val="Matrix (2)"/>
      <sheetName val="В_2оп_цены"/>
      <sheetName val="Лист4"/>
      <sheetName val="2005 - 2008 текущие цены"/>
      <sheetName val="Печать_V2"/>
      <sheetName val="Печ 2оп"/>
      <sheetName val="СводБВ"/>
      <sheetName val="Отр"/>
      <sheetName val="ОГУ"/>
      <sheetName val="ИОК"/>
      <sheetName val="Исходные данные"/>
      <sheetName val="Расчет"/>
      <sheetName val="рабочий"/>
      <sheetName val="Текущие цены"/>
      <sheetName val="Оглавление"/>
      <sheetName val="Печать Выпусков"/>
      <sheetName val="Печать ИОК"/>
      <sheetName val="Печать фондов"/>
      <sheetName val="Огл. Графиков"/>
      <sheetName val="Баланс ОФ"/>
      <sheetName val="компания"/>
      <sheetName val="Предпосылки"/>
      <sheetName val="Расчеты с контрагентами"/>
      <sheetName val="Макро"/>
      <sheetName val="Налоги"/>
      <sheetName val="Допущения"/>
      <sheetName val="vec"/>
    </sheetNames>
    <sheetDataSet>
      <sheetData sheetId="0">
        <row r="7">
          <cell r="C7">
            <v>1</v>
          </cell>
        </row>
      </sheetData>
      <sheetData sheetId="1">
        <row r="121">
          <cell r="CI121">
            <v>1199.7543236906586</v>
          </cell>
        </row>
      </sheetData>
      <sheetData sheetId="2">
        <row r="4">
          <cell r="Y4">
            <v>1</v>
          </cell>
        </row>
      </sheetData>
      <sheetData sheetId="3">
        <row r="2">
          <cell r="B2" t="str">
            <v>Выпуски</v>
          </cell>
        </row>
      </sheetData>
      <sheetData sheetId="4"/>
      <sheetData sheetId="5"/>
      <sheetData sheetId="6"/>
      <sheetData sheetId="7">
        <row r="7">
          <cell r="C7">
            <v>1</v>
          </cell>
          <cell r="D7">
            <v>0.96823653094377704</v>
          </cell>
          <cell r="E7">
            <v>0.96823653094377704</v>
          </cell>
          <cell r="F7">
            <v>1.1229601901335196</v>
          </cell>
          <cell r="G7">
            <v>1.0161446914977652</v>
          </cell>
          <cell r="H7">
            <v>0.99805999075066543</v>
          </cell>
          <cell r="I7">
            <v>1.0396119004194233</v>
          </cell>
          <cell r="J7">
            <v>0.98049752943558566</v>
          </cell>
          <cell r="K7">
            <v>0.99259132902537861</v>
          </cell>
          <cell r="L7">
            <v>1.1044472842847237</v>
          </cell>
          <cell r="M7">
            <v>1.0348386163581633</v>
          </cell>
          <cell r="N7">
            <v>1.0395740996174592</v>
          </cell>
          <cell r="O7">
            <v>1.0540458226402531</v>
          </cell>
          <cell r="P7">
            <v>0.96817585107915716</v>
          </cell>
          <cell r="Q7">
            <v>1.0294219108120777</v>
          </cell>
          <cell r="R7">
            <v>1.0399571051610308</v>
          </cell>
          <cell r="S7">
            <v>1.1119741325716432</v>
          </cell>
          <cell r="T7">
            <v>1.0990743618652594</v>
          </cell>
          <cell r="U7">
            <v>1.1000778357313643</v>
          </cell>
          <cell r="V7">
            <v>1.0230732575483696</v>
          </cell>
          <cell r="W7">
            <v>1.0561540342743616</v>
          </cell>
          <cell r="X7">
            <v>1.0313101518559431</v>
          </cell>
          <cell r="Y7">
            <v>1.0344522207555042</v>
          </cell>
          <cell r="Z7">
            <v>1.0230732575483696</v>
          </cell>
        </row>
        <row r="8">
          <cell r="C8">
            <v>1.0328054850659909</v>
          </cell>
          <cell r="D8">
            <v>1</v>
          </cell>
          <cell r="E8">
            <v>1</v>
          </cell>
          <cell r="F8">
            <v>1.1597994438806472</v>
          </cell>
          <cell r="G8">
            <v>1.0494798109995811</v>
          </cell>
          <cell r="H8">
            <v>1.0308018328721995</v>
          </cell>
          <cell r="I8">
            <v>1.0737168730930593</v>
          </cell>
          <cell r="J8">
            <v>1.0126632264947257</v>
          </cell>
          <cell r="K8">
            <v>1.0251537690463528</v>
          </cell>
          <cell r="L8">
            <v>1.1406792131755006</v>
          </cell>
          <cell r="M8">
            <v>1.0687869991328118</v>
          </cell>
          <cell r="N8">
            <v>1.0736778322174507</v>
          </cell>
          <cell r="O8">
            <v>1.0886243071337482</v>
          </cell>
          <cell r="P8">
            <v>0.99993732950298753</v>
          </cell>
          <cell r="Q8">
            <v>1.0631925959338271</v>
          </cell>
          <cell r="R8">
            <v>1.0740734024436622</v>
          </cell>
          <cell r="S8">
            <v>1.1484529833714905</v>
          </cell>
          <cell r="T8">
            <v>1.1351300294298439</v>
          </cell>
          <cell r="U8">
            <v>1.1361664227428774</v>
          </cell>
          <cell r="V8">
            <v>1.0566356720202874</v>
          </cell>
          <cell r="W8">
            <v>1.0908016796731355</v>
          </cell>
          <cell r="X8">
            <v>1.0651427816410579</v>
          </cell>
          <cell r="Y8">
            <v>1.0683879276349801</v>
          </cell>
          <cell r="Z8">
            <v>1.0566356720202874</v>
          </cell>
        </row>
        <row r="9">
          <cell r="C9">
            <v>1.0328054850659909</v>
          </cell>
          <cell r="D9">
            <v>1</v>
          </cell>
          <cell r="E9">
            <v>1</v>
          </cell>
          <cell r="F9">
            <v>1.1597994438806472</v>
          </cell>
          <cell r="G9">
            <v>1.0494798109995811</v>
          </cell>
          <cell r="H9">
            <v>1.0308018328721995</v>
          </cell>
          <cell r="I9">
            <v>1.0737168730930593</v>
          </cell>
          <cell r="J9">
            <v>1.0126632264947257</v>
          </cell>
          <cell r="K9">
            <v>1.0251537690463528</v>
          </cell>
          <cell r="L9">
            <v>1.1406792131755006</v>
          </cell>
          <cell r="M9">
            <v>1.0687869991328118</v>
          </cell>
          <cell r="N9">
            <v>1.0736778322174507</v>
          </cell>
          <cell r="O9">
            <v>1.0886243071337482</v>
          </cell>
          <cell r="P9">
            <v>0.99993732950298753</v>
          </cell>
          <cell r="Q9">
            <v>1.0631925959338271</v>
          </cell>
          <cell r="R9">
            <v>1.0740734024436622</v>
          </cell>
          <cell r="S9">
            <v>1.1484529833714905</v>
          </cell>
          <cell r="T9">
            <v>1.1351300294298439</v>
          </cell>
          <cell r="U9">
            <v>1.1361664227428774</v>
          </cell>
          <cell r="V9">
            <v>1.0566356720202874</v>
          </cell>
          <cell r="W9">
            <v>1.0908016796731355</v>
          </cell>
          <cell r="X9">
            <v>1.0651427816410579</v>
          </cell>
          <cell r="Y9">
            <v>1.0683879276349801</v>
          </cell>
          <cell r="Z9">
            <v>1.0566356720202874</v>
          </cell>
        </row>
        <row r="10">
          <cell r="C10">
            <v>0.89050351809987172</v>
          </cell>
          <cell r="D10">
            <v>0.86221803715824874</v>
          </cell>
          <cell r="E10">
            <v>0.86221803715824874</v>
          </cell>
          <cell r="F10">
            <v>1</v>
          </cell>
          <cell r="G10">
            <v>0.90488042267726876</v>
          </cell>
          <cell r="H10">
            <v>0.88877593303819302</v>
          </cell>
          <cell r="I10">
            <v>0.92577805478199005</v>
          </cell>
          <cell r="J10">
            <v>0.87313649945062155</v>
          </cell>
          <cell r="K10">
            <v>0.88390607053252701</v>
          </cell>
          <cell r="L10">
            <v>0.98351419221139569</v>
          </cell>
          <cell r="M10">
            <v>0.92152742853254788</v>
          </cell>
          <cell r="N10">
            <v>0.92574439303485401</v>
          </cell>
          <cell r="O10">
            <v>0.93863151329961891</v>
          </cell>
          <cell r="P10">
            <v>0.86216400152532702</v>
          </cell>
          <cell r="Q10">
            <v>0.91670383318724757</v>
          </cell>
          <cell r="R10">
            <v>0.92608546081885623</v>
          </cell>
          <cell r="S10">
            <v>0.9902168770911014</v>
          </cell>
          <cell r="T10">
            <v>0.97872958589438508</v>
          </cell>
          <cell r="U10">
            <v>0.97962318290247274</v>
          </cell>
          <cell r="V10">
            <v>0.91105033512071931</v>
          </cell>
          <cell r="W10">
            <v>0.94050888317669157</v>
          </cell>
          <cell r="X10">
            <v>0.91838531847983018</v>
          </cell>
          <cell r="Y10">
            <v>0.92118334188900164</v>
          </cell>
          <cell r="Z10">
            <v>0.91105033512071931</v>
          </cell>
        </row>
        <row r="11">
          <cell r="C11">
            <v>0.98411181829433314</v>
          </cell>
          <cell r="D11">
            <v>0.95285301300607783</v>
          </cell>
          <cell r="E11">
            <v>0.95285301300607783</v>
          </cell>
          <cell r="F11">
            <v>1.105118394584448</v>
          </cell>
          <cell r="G11">
            <v>1</v>
          </cell>
          <cell r="H11">
            <v>0.98220263226446269</v>
          </cell>
          <cell r="I11">
            <v>1.023094357642186</v>
          </cell>
          <cell r="J11">
            <v>0.96491920652595564</v>
          </cell>
          <cell r="K11">
            <v>0.97682085763035409</v>
          </cell>
          <cell r="L11">
            <v>1.0868996251476779</v>
          </cell>
          <cell r="M11">
            <v>1.018396912385424</v>
          </cell>
          <cell r="N11">
            <v>1.0230571574262322</v>
          </cell>
          <cell r="O11">
            <v>1.0372989510840458</v>
          </cell>
          <cell r="P11">
            <v>0.95279329723417294</v>
          </cell>
          <cell r="Q11">
            <v>1.0130662684413005</v>
          </cell>
          <cell r="R11">
            <v>1.0234340777081332</v>
          </cell>
          <cell r="S11">
            <v>1.0943068855013436</v>
          </cell>
          <cell r="T11">
            <v>1.0816120686959045</v>
          </cell>
          <cell r="U11">
            <v>1.0825995991868878</v>
          </cell>
          <cell r="V11">
            <v>1.0068184837342327</v>
          </cell>
          <cell r="W11">
            <v>1.0393736670686375</v>
          </cell>
          <cell r="X11">
            <v>1.0149245087683569</v>
          </cell>
          <cell r="Y11">
            <v>1.0180166559063102</v>
          </cell>
          <cell r="Z11">
            <v>1.0068184837342327</v>
          </cell>
        </row>
        <row r="12">
          <cell r="C12">
            <v>1.001943780200903</v>
          </cell>
          <cell r="D12">
            <v>0.97011856994241652</v>
          </cell>
          <cell r="E12">
            <v>0.97011856994241652</v>
          </cell>
          <cell r="F12">
            <v>1.1251429779175033</v>
          </cell>
          <cell r="G12">
            <v>1.0181198534303513</v>
          </cell>
          <cell r="H12">
            <v>1</v>
          </cell>
          <cell r="I12">
            <v>1.0416326774480817</v>
          </cell>
          <cell r="J12">
            <v>0.98240340112033686</v>
          </cell>
          <cell r="K12">
            <v>0.99452070839832607</v>
          </cell>
          <cell r="L12">
            <v>1.1065940870488575</v>
          </cell>
          <cell r="M12">
            <v>1.0368501151717702</v>
          </cell>
          <cell r="N12">
            <v>1.0415948031696671</v>
          </cell>
          <cell r="O12">
            <v>1.0560946560411459</v>
          </cell>
          <cell r="P12">
            <v>0.9700577721294773</v>
          </cell>
          <cell r="Q12">
            <v>1.03142288074069</v>
          </cell>
          <cell r="R12">
            <v>1.0419785531918313</v>
          </cell>
          <cell r="S12">
            <v>1.1141355658744523</v>
          </cell>
          <cell r="T12">
            <v>1.1012107208491733</v>
          </cell>
          <cell r="U12">
            <v>1.1022161452479111</v>
          </cell>
          <cell r="V12">
            <v>1.0250618870904655</v>
          </cell>
          <cell r="W12">
            <v>1.0582069655752879</v>
          </cell>
          <cell r="X12">
            <v>1.0333147921101109</v>
          </cell>
          <cell r="Y12">
            <v>1.036462968500989</v>
          </cell>
          <cell r="Z12">
            <v>1.0250618870904655</v>
          </cell>
        </row>
        <row r="13">
          <cell r="C13">
            <v>0.96189741536871376</v>
          </cell>
          <cell r="D13">
            <v>0.9313442165803888</v>
          </cell>
          <cell r="E13">
            <v>0.9313442165803888</v>
          </cell>
          <cell r="F13">
            <v>1.0801725044513919</v>
          </cell>
          <cell r="G13">
            <v>0.97742695239233945</v>
          </cell>
          <cell r="H13">
            <v>0.96003132548598746</v>
          </cell>
          <cell r="I13">
            <v>1</v>
          </cell>
          <cell r="J13">
            <v>0.94313803933949925</v>
          </cell>
          <cell r="K13">
            <v>0.95477103390690832</v>
          </cell>
          <cell r="L13">
            <v>1.0623649881644708</v>
          </cell>
          <cell r="M13">
            <v>0.99540859039865326</v>
          </cell>
          <cell r="N13">
            <v>0.99996363950629186</v>
          </cell>
          <cell r="O13">
            <v>1.0138839524778493</v>
          </cell>
          <cell r="P13">
            <v>0.93128584877544607</v>
          </cell>
          <cell r="Q13">
            <v>0.99019827533406013</v>
          </cell>
          <cell r="R13">
            <v>1.0003320515487253</v>
          </cell>
          <cell r="S13">
            <v>1.0696050440775311</v>
          </cell>
          <cell r="T13">
            <v>1.0571967879762116</v>
          </cell>
          <cell r="U13">
            <v>1.0581620268944079</v>
          </cell>
          <cell r="V13">
            <v>0.98409152216862716</v>
          </cell>
          <cell r="W13">
            <v>1.0159118357997485</v>
          </cell>
          <cell r="X13">
            <v>0.99201456951374734</v>
          </cell>
          <cell r="Y13">
            <v>0.99503691746714573</v>
          </cell>
          <cell r="Z13">
            <v>0.98409152216862716</v>
          </cell>
        </row>
        <row r="14">
          <cell r="C14">
            <v>1.0198903821569452</v>
          </cell>
          <cell r="D14">
            <v>0.98749512556256358</v>
          </cell>
          <cell r="E14">
            <v>0.98749512556256358</v>
          </cell>
          <cell r="F14">
            <v>1.1452962974623109</v>
          </cell>
          <cell r="G14">
            <v>1.0363561977384068</v>
          </cell>
          <cell r="H14">
            <v>1.0179117853822532</v>
          </cell>
          <cell r="I14">
            <v>1.0602901784136736</v>
          </cell>
          <cell r="J14">
            <v>1</v>
          </cell>
          <cell r="K14">
            <v>1.0123343498853634</v>
          </cell>
          <cell r="L14">
            <v>1.126415162841347</v>
          </cell>
          <cell r="M14">
            <v>1.0554219519082915</v>
          </cell>
          <cell r="N14">
            <v>1.0602516257393126</v>
          </cell>
          <cell r="O14">
            <v>1.0750111968634994</v>
          </cell>
          <cell r="P14">
            <v>0.9874332387522472</v>
          </cell>
          <cell r="Q14">
            <v>1.0498975060188624</v>
          </cell>
          <cell r="R14">
            <v>1.060642249409514</v>
          </cell>
          <cell r="S14">
            <v>1.1340917230171306</v>
          </cell>
          <cell r="T14">
            <v>1.1209353709416601</v>
          </cell>
          <cell r="U14">
            <v>1.1219588042864463</v>
          </cell>
          <cell r="V14">
            <v>1.0434225756155573</v>
          </cell>
          <cell r="W14">
            <v>1.077161341632678</v>
          </cell>
          <cell r="X14">
            <v>1.0518233048986947</v>
          </cell>
          <cell r="Y14">
            <v>1.0550278707494318</v>
          </cell>
          <cell r="Z14">
            <v>1.0434225756155573</v>
          </cell>
        </row>
        <row r="15">
          <cell r="C15">
            <v>1.0074639690655931</v>
          </cell>
          <cell r="D15">
            <v>0.9754634184589186</v>
          </cell>
          <cell r="E15">
            <v>0.9754634184589186</v>
          </cell>
          <cell r="F15">
            <v>1.1313419302545686</v>
          </cell>
          <cell r="G15">
            <v>1.0237291640412713</v>
          </cell>
          <cell r="H15">
            <v>1.0055094796472346</v>
          </cell>
          <cell r="I15">
            <v>1.0473715314843763</v>
          </cell>
          <cell r="J15">
            <v>0.98781593266418333</v>
          </cell>
          <cell r="K15">
            <v>1</v>
          </cell>
          <cell r="L15">
            <v>1.1126908446492032</v>
          </cell>
          <cell r="M15">
            <v>1.0425626197785418</v>
          </cell>
          <cell r="N15">
            <v>1.0473334485383958</v>
          </cell>
          <cell r="O15">
            <v>1.0619131880541577</v>
          </cell>
          <cell r="P15">
            <v>0.97540228568166631</v>
          </cell>
          <cell r="Q15">
            <v>1.0371054841098228</v>
          </cell>
          <cell r="R15">
            <v>1.0477193128234965</v>
          </cell>
          <cell r="S15">
            <v>1.1202738730988977</v>
          </cell>
          <cell r="T15">
            <v>1.1072778189030084</v>
          </cell>
          <cell r="U15">
            <v>1.1082887826670078</v>
          </cell>
          <cell r="V15">
            <v>1.0307094446945462</v>
          </cell>
          <cell r="W15">
            <v>1.0640371353146869</v>
          </cell>
          <cell r="X15">
            <v>1.039007818926428</v>
          </cell>
          <cell r="Y15">
            <v>1.0421733401310576</v>
          </cell>
          <cell r="Z15">
            <v>1.0307094446945462</v>
          </cell>
        </row>
        <row r="16">
          <cell r="C16">
            <v>0.90543026745512145</v>
          </cell>
          <cell r="D16">
            <v>0.87667066117224302</v>
          </cell>
          <cell r="E16">
            <v>0.87667066117224302</v>
          </cell>
          <cell r="F16">
            <v>1.0167621452940465</v>
          </cell>
          <cell r="G16">
            <v>0.92004815979592347</v>
          </cell>
          <cell r="H16">
            <v>0.90367372436163107</v>
          </cell>
          <cell r="I16">
            <v>0.94129608104628559</v>
          </cell>
          <cell r="J16">
            <v>0.8877721403159482</v>
          </cell>
          <cell r="K16">
            <v>0.89872223251308303</v>
          </cell>
          <cell r="L16">
            <v>1</v>
          </cell>
          <cell r="M16">
            <v>0.93697420518205954</v>
          </cell>
          <cell r="N16">
            <v>0.9412618550560532</v>
          </cell>
          <cell r="O16">
            <v>0.95436499110311801</v>
          </cell>
          <cell r="P16">
            <v>0.87661571978619113</v>
          </cell>
          <cell r="Q16">
            <v>0.9320697560307416</v>
          </cell>
          <cell r="R16">
            <v>0.94160863986780607</v>
          </cell>
          <cell r="S16">
            <v>1.0068150362575194</v>
          </cell>
          <cell r="T16">
            <v>0.99513519341672885</v>
          </cell>
          <cell r="U16">
            <v>0.99604376902770042</v>
          </cell>
          <cell r="V16">
            <v>0.92632149320820267</v>
          </cell>
          <cell r="W16">
            <v>0.95627382972684083</v>
          </cell>
          <cell r="X16">
            <v>0.9337794266241084</v>
          </cell>
          <cell r="Y16">
            <v>0.93662435090820051</v>
          </cell>
          <cell r="Z16">
            <v>0.92632149320820267</v>
          </cell>
        </row>
        <row r="17">
          <cell r="C17">
            <v>0.96633425173021814</v>
          </cell>
          <cell r="D17">
            <v>0.935640123627417</v>
          </cell>
          <cell r="E17">
            <v>0.935640123627417</v>
          </cell>
          <cell r="F17">
            <v>1.0851548950554981</v>
          </cell>
          <cell r="G17">
            <v>0.9819354201081264</v>
          </cell>
          <cell r="H17">
            <v>0.96445955434391273</v>
          </cell>
          <cell r="I17">
            <v>1.0046125878816334</v>
          </cell>
          <cell r="J17">
            <v>0.9474883464304642</v>
          </cell>
          <cell r="K17">
            <v>0.95917499920764204</v>
          </cell>
          <cell r="L17">
            <v>1.06726524003475</v>
          </cell>
          <cell r="M17">
            <v>1</v>
          </cell>
          <cell r="N17">
            <v>1.0045760596719528</v>
          </cell>
          <cell r="O17">
            <v>1.0185605813104313</v>
          </cell>
          <cell r="P17">
            <v>0.9355814865958445</v>
          </cell>
          <cell r="Q17">
            <v>0.99476565189928046</v>
          </cell>
          <cell r="R17">
            <v>1.0049461710473084</v>
          </cell>
          <cell r="S17">
            <v>1.0745386913419772</v>
          </cell>
          <cell r="T17">
            <v>1.0620732010689327</v>
          </cell>
          <cell r="U17">
            <v>1.0630428922364659</v>
          </cell>
          <cell r="V17">
            <v>0.98863073079820052</v>
          </cell>
          <cell r="W17">
            <v>1.0205978184223665</v>
          </cell>
          <cell r="X17">
            <v>0.99659032389549029</v>
          </cell>
          <cell r="Y17">
            <v>0.99962661269443265</v>
          </cell>
          <cell r="Z17">
            <v>0.98863073079820052</v>
          </cell>
        </row>
        <row r="18">
          <cell r="C18">
            <v>0.96193239170539002</v>
          </cell>
          <cell r="D18">
            <v>0.93137808194727734</v>
          </cell>
          <cell r="E18">
            <v>0.93137808194727734</v>
          </cell>
          <cell r="F18">
            <v>1.080211781485076</v>
          </cell>
          <cell r="G18">
            <v>0.97746249341118108</v>
          </cell>
          <cell r="H18">
            <v>0.96006623396824708</v>
          </cell>
          <cell r="I18">
            <v>1.0000363618158417</v>
          </cell>
          <cell r="J18">
            <v>0.943172333551199</v>
          </cell>
          <cell r="K18">
            <v>0.95480575111541421</v>
          </cell>
          <cell r="L18">
            <v>1.0624036176845273</v>
          </cell>
          <cell r="M18">
            <v>0.99544478526250457</v>
          </cell>
          <cell r="N18">
            <v>1</v>
          </cell>
          <cell r="O18">
            <v>1.0139208191394142</v>
          </cell>
          <cell r="P18">
            <v>0.93131971201997521</v>
          </cell>
          <cell r="Q18">
            <v>0.99023428074139463</v>
          </cell>
          <cell r="R18">
            <v>1.0003684254385643</v>
          </cell>
          <cell r="S18">
            <v>1.0696439368591673</v>
          </cell>
          <cell r="T18">
            <v>1.0572352295711245</v>
          </cell>
          <cell r="U18">
            <v>1.0582005035871604</v>
          </cell>
          <cell r="V18">
            <v>0.98412730552332772</v>
          </cell>
          <cell r="W18">
            <v>1.0159487761988333</v>
          </cell>
          <cell r="X18">
            <v>0.99205064096483631</v>
          </cell>
          <cell r="Y18">
            <v>0.99507309881629435</v>
          </cell>
          <cell r="Z18">
            <v>0.98412730552332772</v>
          </cell>
        </row>
        <row r="19">
          <cell r="C19">
            <v>0.94872535758941179</v>
          </cell>
          <cell r="D19">
            <v>0.91859054905076643</v>
          </cell>
          <cell r="E19">
            <v>0.91859054905076643</v>
          </cell>
          <cell r="F19">
            <v>1.0653808079430973</v>
          </cell>
          <cell r="G19">
            <v>0.96404223580379989</v>
          </cell>
          <cell r="H19">
            <v>0.94688482162061016</v>
          </cell>
          <cell r="I19">
            <v>0.98630617197962545</v>
          </cell>
          <cell r="J19">
            <v>0.93022286922931086</v>
          </cell>
          <cell r="K19">
            <v>0.94169656356975184</v>
          </cell>
          <cell r="L19">
            <v>1.0478171447216793</v>
          </cell>
          <cell r="M19">
            <v>0.98177763635173065</v>
          </cell>
          <cell r="N19">
            <v>0.98627030940026483</v>
          </cell>
          <cell r="O19">
            <v>1</v>
          </cell>
          <cell r="P19">
            <v>0.91853298052450649</v>
          </cell>
          <cell r="Q19">
            <v>0.97663867044556396</v>
          </cell>
          <cell r="R19">
            <v>0.98663367647154854</v>
          </cell>
          <cell r="S19">
            <v>1.0549580565542083</v>
          </cell>
          <cell r="T19">
            <v>1.0427197169779729</v>
          </cell>
          <cell r="U19">
            <v>1.0436717380804248</v>
          </cell>
          <cell r="V19">
            <v>0.97061554210774137</v>
          </cell>
          <cell r="W19">
            <v>1.0020001138364436</v>
          </cell>
          <cell r="X19">
            <v>0.97843009260512015</v>
          </cell>
          <cell r="Y19">
            <v>0.98141105304542697</v>
          </cell>
          <cell r="Z19">
            <v>0.97061554210774137</v>
          </cell>
        </row>
        <row r="20">
          <cell r="C20">
            <v>1.0328702155557492</v>
          </cell>
          <cell r="D20">
            <v>1.0000626744248498</v>
          </cell>
          <cell r="E20">
            <v>1.0000626744248498</v>
          </cell>
          <cell r="F20">
            <v>1.1598721336437334</v>
          </cell>
          <cell r="G20">
            <v>1.0495455865431271</v>
          </cell>
          <cell r="H20">
            <v>1.0308664377842089</v>
          </cell>
          <cell r="I20">
            <v>1.0737841676805318</v>
          </cell>
          <cell r="J20">
            <v>1.0127266945800129</v>
          </cell>
          <cell r="K20">
            <v>1.0252180199692102</v>
          </cell>
          <cell r="L20">
            <v>1.1407507045891245</v>
          </cell>
          <cell r="M20">
            <v>1.0688539847432694</v>
          </cell>
          <cell r="N20">
            <v>1.0737451243580589</v>
          </cell>
          <cell r="O20">
            <v>1.0886925360360753</v>
          </cell>
          <cell r="P20">
            <v>1</v>
          </cell>
          <cell r="Q20">
            <v>1.0632592309182818</v>
          </cell>
          <cell r="R20">
            <v>1.0741407193764068</v>
          </cell>
          <cell r="S20">
            <v>1.1485249620016902</v>
          </cell>
          <cell r="T20">
            <v>1.1352011730515681</v>
          </cell>
          <cell r="U20">
            <v>1.1362376313199563</v>
          </cell>
          <cell r="V20">
            <v>1.056701896053307</v>
          </cell>
          <cell r="W20">
            <v>1.090870045041034</v>
          </cell>
          <cell r="X20">
            <v>1.0652095388522802</v>
          </cell>
          <cell r="Y20">
            <v>1.0684548882338611</v>
          </cell>
          <cell r="Z20">
            <v>1.056701896053307</v>
          </cell>
        </row>
        <row r="21">
          <cell r="C21">
            <v>0.97141899691170586</v>
          </cell>
          <cell r="D21">
            <v>0.94056335966267368</v>
          </cell>
          <cell r="E21">
            <v>0.94056335966267368</v>
          </cell>
          <cell r="F21">
            <v>1.0908648614712819</v>
          </cell>
          <cell r="G21">
            <v>0.98710225693191389</v>
          </cell>
          <cell r="H21">
            <v>0.96953443507271786</v>
          </cell>
          <cell r="I21">
            <v>1.0098987494829084</v>
          </cell>
          <cell r="J21">
            <v>0.95247392651872242</v>
          </cell>
          <cell r="K21">
            <v>0.96422207318509023</v>
          </cell>
          <cell r="L21">
            <v>1.072881073041724</v>
          </cell>
          <cell r="M21">
            <v>1.0052618906681445</v>
          </cell>
          <cell r="N21">
            <v>1.009862029065782</v>
          </cell>
          <cell r="O21">
            <v>1.0239201357281686</v>
          </cell>
          <cell r="P21">
            <v>0.94050441408945196</v>
          </cell>
          <cell r="Q21">
            <v>1</v>
          </cell>
          <cell r="R21">
            <v>1.01023408792673</v>
          </cell>
          <cell r="S21">
            <v>1.0801927964545097</v>
          </cell>
          <cell r="T21">
            <v>1.0676617141345237</v>
          </cell>
          <cell r="U21">
            <v>1.0686365077109623</v>
          </cell>
          <cell r="V21">
            <v>0.99383279761482846</v>
          </cell>
          <cell r="W21">
            <v>1.0259680925590517</v>
          </cell>
          <cell r="X21">
            <v>1.0018342732207592</v>
          </cell>
          <cell r="Y21">
            <v>1.0048865386393984</v>
          </cell>
          <cell r="Z21">
            <v>0.99383279761482846</v>
          </cell>
        </row>
        <row r="22">
          <cell r="C22">
            <v>0.9615781218641285</v>
          </cell>
          <cell r="D22">
            <v>0.9310350649451562</v>
          </cell>
          <cell r="E22">
            <v>0.9310350649451562</v>
          </cell>
          <cell r="F22">
            <v>1.0798139505567743</v>
          </cell>
          <cell r="G22">
            <v>0.97710250399262533</v>
          </cell>
          <cell r="H22">
            <v>0.95971265141375428</v>
          </cell>
          <cell r="I22">
            <v>0.99966805867290642</v>
          </cell>
          <cell r="J22">
            <v>0.94282497284708855</v>
          </cell>
          <cell r="K22">
            <v>0.95445410594284275</v>
          </cell>
          <cell r="L22">
            <v>1.062012345320442</v>
          </cell>
          <cell r="M22">
            <v>0.99507817315015601</v>
          </cell>
          <cell r="N22">
            <v>0.99963171024874886</v>
          </cell>
          <cell r="O22">
            <v>1.013547402493145</v>
          </cell>
          <cell r="P22">
            <v>0.9309767165149001</v>
          </cell>
          <cell r="Q22">
            <v>0.98986958760445998</v>
          </cell>
          <cell r="R22">
            <v>1</v>
          </cell>
          <cell r="S22">
            <v>1.0692499979597341</v>
          </cell>
          <cell r="T22">
            <v>1.0568458606714117</v>
          </cell>
          <cell r="U22">
            <v>1.0578107791869207</v>
          </cell>
          <cell r="V22">
            <v>0.98376486152277709</v>
          </cell>
          <cell r="W22">
            <v>1.0155746126767631</v>
          </cell>
          <cell r="X22">
            <v>0.99168527888104685</v>
          </cell>
          <cell r="Y22">
            <v>0.99470662359225459</v>
          </cell>
          <cell r="Z22">
            <v>0.98376486152277709</v>
          </cell>
        </row>
        <row r="23">
          <cell r="C23">
            <v>0.89930149515917013</v>
          </cell>
          <cell r="D23">
            <v>0.87073655994546684</v>
          </cell>
          <cell r="E23">
            <v>0.87073655994546684</v>
          </cell>
          <cell r="F23">
            <v>1.0098797779913002</v>
          </cell>
          <cell r="G23">
            <v>0.91382044036199406</v>
          </cell>
          <cell r="H23">
            <v>0.89755684194062102</v>
          </cell>
          <cell r="I23">
            <v>0.93492453643245377</v>
          </cell>
          <cell r="J23">
            <v>0.88176289422129472</v>
          </cell>
          <cell r="K23">
            <v>0.8926388662745508</v>
          </cell>
          <cell r="L23">
            <v>0.99323109408173715</v>
          </cell>
          <cell r="M23">
            <v>0.93063191493934316</v>
          </cell>
          <cell r="N23">
            <v>0.93489054211472922</v>
          </cell>
          <cell r="O23">
            <v>0.94790498426665726</v>
          </cell>
          <cell r="P23">
            <v>0.87068199045248817</v>
          </cell>
          <cell r="Q23">
            <v>0.92576066354291142</v>
          </cell>
          <cell r="R23">
            <v>0.9352349795727174</v>
          </cell>
          <cell r="S23">
            <v>1</v>
          </cell>
          <cell r="T23">
            <v>0.98839921691653876</v>
          </cell>
          <cell r="U23">
            <v>0.98930164246468</v>
          </cell>
          <cell r="V23">
            <v>0.92005131017061159</v>
          </cell>
          <cell r="W23">
            <v>0.94980090214132296</v>
          </cell>
          <cell r="X23">
            <v>0.92745876153688045</v>
          </cell>
          <cell r="Y23">
            <v>0.93028442879614892</v>
          </cell>
          <cell r="Z23">
            <v>0.92005131017061159</v>
          </cell>
        </row>
        <row r="24">
          <cell r="C24">
            <v>0.90985654355805501</v>
          </cell>
          <cell r="D24">
            <v>0.8809563433911467</v>
          </cell>
          <cell r="E24">
            <v>0.8809563433911467</v>
          </cell>
          <cell r="F24">
            <v>1.0217326771481803</v>
          </cell>
          <cell r="G24">
            <v>0.92454589676102283</v>
          </cell>
          <cell r="H24">
            <v>0.90809141344798483</v>
          </cell>
          <cell r="I24">
            <v>0.94589769035743743</v>
          </cell>
          <cell r="J24">
            <v>0.89211209309947426</v>
          </cell>
          <cell r="K24">
            <v>0.90311571579272709</v>
          </cell>
          <cell r="L24">
            <v>1.0048885886213794</v>
          </cell>
          <cell r="M24">
            <v>0.94155468662003861</v>
          </cell>
          <cell r="N24">
            <v>0.94586329705041861</v>
          </cell>
          <cell r="O24">
            <v>0.95903048893926746</v>
          </cell>
          <cell r="P24">
            <v>0.88090113341926013</v>
          </cell>
          <cell r="Q24">
            <v>0.93662626163440532</v>
          </cell>
          <cell r="R24">
            <v>0.94621177715045623</v>
          </cell>
          <cell r="S24">
            <v>1.0117369407876016</v>
          </cell>
          <cell r="T24">
            <v>1</v>
          </cell>
          <cell r="U24">
            <v>1.0009130172633649</v>
          </cell>
          <cell r="V24">
            <v>0.93084989791963935</v>
          </cell>
          <cell r="W24">
            <v>0.96094865908976634</v>
          </cell>
          <cell r="X24">
            <v>0.93834429010398113</v>
          </cell>
          <cell r="Y24">
            <v>0.94120312205255718</v>
          </cell>
          <cell r="Z24">
            <v>0.93084989791963935</v>
          </cell>
        </row>
        <row r="25">
          <cell r="C25">
            <v>0.90902658659163904</v>
          </cell>
          <cell r="D25">
            <v>0.88015274873715155</v>
          </cell>
          <cell r="E25">
            <v>0.88015274873715155</v>
          </cell>
          <cell r="F25">
            <v>1.0208006685153712</v>
          </cell>
          <cell r="G25">
            <v>0.92370254039542765</v>
          </cell>
          <cell r="H25">
            <v>0.90726306660576028</v>
          </cell>
          <cell r="I25">
            <v>0.94503485721831537</v>
          </cell>
          <cell r="J25">
            <v>0.89129832234436557</v>
          </cell>
          <cell r="K25">
            <v>0.90229190770439849</v>
          </cell>
          <cell r="L25">
            <v>1.0039719449037481</v>
          </cell>
          <cell r="M25">
            <v>0.94069581510127587</v>
          </cell>
          <cell r="N25">
            <v>0.94500049528433561</v>
          </cell>
          <cell r="O25">
            <v>0.95815567626584563</v>
          </cell>
          <cell r="P25">
            <v>0.88009758912694136</v>
          </cell>
          <cell r="Q25">
            <v>0.93577188574814563</v>
          </cell>
          <cell r="R25">
            <v>0.94534865750625408</v>
          </cell>
          <cell r="S25">
            <v>1.0108140501097995</v>
          </cell>
          <cell r="T25">
            <v>0.99908781557676074</v>
          </cell>
          <cell r="U25">
            <v>1</v>
          </cell>
          <cell r="V25">
            <v>0.93000079114238332</v>
          </cell>
          <cell r="W25">
            <v>0.96007209669141202</v>
          </cell>
          <cell r="X25">
            <v>0.93748834705891282</v>
          </cell>
          <cell r="Y25">
            <v>0.94034457122551673</v>
          </cell>
          <cell r="Z25">
            <v>0.93000079114238332</v>
          </cell>
        </row>
        <row r="26">
          <cell r="C26">
            <v>0.97744711106645388</v>
          </cell>
          <cell r="D26">
            <v>0.94640000000000002</v>
          </cell>
          <cell r="E26">
            <v>0.94640000000000002</v>
          </cell>
          <cell r="F26">
            <v>1.0976341936886445</v>
          </cell>
          <cell r="G26">
            <v>0.9932276931300037</v>
          </cell>
          <cell r="H26">
            <v>0.9755508546302496</v>
          </cell>
          <cell r="I26">
            <v>1.0161656486952713</v>
          </cell>
          <cell r="J26">
            <v>0.95838447755460854</v>
          </cell>
          <cell r="K26">
            <v>0.97020552702546825</v>
          </cell>
          <cell r="L26">
            <v>1.0795388073492937</v>
          </cell>
          <cell r="M26">
            <v>1.0115000159792931</v>
          </cell>
          <cell r="N26">
            <v>1.0161287004105954</v>
          </cell>
          <cell r="O26">
            <v>1.0302740442713794</v>
          </cell>
          <cell r="P26">
            <v>0.94634068864162746</v>
          </cell>
          <cell r="Q26">
            <v>1.006205472791774</v>
          </cell>
          <cell r="R26">
            <v>1.0165030680726819</v>
          </cell>
          <cell r="S26">
            <v>1.0868959034627785</v>
          </cell>
          <cell r="T26">
            <v>1.0742870598524041</v>
          </cell>
          <cell r="U26">
            <v>1.0752679024838592</v>
          </cell>
          <cell r="V26">
            <v>1</v>
          </cell>
          <cell r="W26">
            <v>1.0323347096426554</v>
          </cell>
          <cell r="X26">
            <v>1.0080511285450973</v>
          </cell>
          <cell r="Y26">
            <v>1.0111223347137452</v>
          </cell>
          <cell r="Z26">
            <v>1</v>
          </cell>
        </row>
        <row r="27">
          <cell r="C27">
            <v>0.94683158663220679</v>
          </cell>
          <cell r="D27">
            <v>0.9167569308287602</v>
          </cell>
          <cell r="E27">
            <v>0.9167569308287602</v>
          </cell>
          <cell r="F27">
            <v>1.0632541785489249</v>
          </cell>
          <cell r="G27">
            <v>0.96211789049872332</v>
          </cell>
          <cell r="H27">
            <v>0.94499472459657818</v>
          </cell>
          <cell r="I27">
            <v>0.98433738515584634</v>
          </cell>
          <cell r="J27">
            <v>0.92836603148445451</v>
          </cell>
          <cell r="K27">
            <v>0.93981682293847002</v>
          </cell>
          <cell r="L27">
            <v>1.0457255745309371</v>
          </cell>
          <cell r="M27">
            <v>0.97981788903467726</v>
          </cell>
          <cell r="N27">
            <v>0.9843015941625467</v>
          </cell>
          <cell r="O27">
            <v>0.99800387863352058</v>
          </cell>
          <cell r="P27">
            <v>0.91669947721626555</v>
          </cell>
          <cell r="Q27">
            <v>0.97468918112815761</v>
          </cell>
          <cell r="R27">
            <v>0.98466423590905561</v>
          </cell>
          <cell r="S27">
            <v>1.0528522322367808</v>
          </cell>
          <cell r="T27">
            <v>1.0406383218716639</v>
          </cell>
          <cell r="U27">
            <v>1.0415884426244519</v>
          </cell>
          <cell r="V27">
            <v>0.96867807568550313</v>
          </cell>
          <cell r="W27">
            <v>1</v>
          </cell>
          <cell r="X27">
            <v>0.97647702739166464</v>
          </cell>
          <cell r="Y27">
            <v>0.97945203747314391</v>
          </cell>
          <cell r="Z27">
            <v>0.96867807568550313</v>
          </cell>
        </row>
        <row r="28">
          <cell r="C28">
            <v>0.9696404114711783</v>
          </cell>
          <cell r="D28">
            <v>0.93884126826575032</v>
          </cell>
          <cell r="E28">
            <v>0.93884126826575032</v>
          </cell>
          <cell r="F28">
            <v>1.0888675808268184</v>
          </cell>
          <cell r="G28">
            <v>0.98529495677814671</v>
          </cell>
          <cell r="H28">
            <v>0.9677593001043957</v>
          </cell>
          <cell r="I28">
            <v>1.0080497108930233</v>
          </cell>
          <cell r="J28">
            <v>0.95073002788839511</v>
          </cell>
          <cell r="K28">
            <v>0.96245666469889191</v>
          </cell>
          <cell r="L28">
            <v>1.070916719182065</v>
          </cell>
          <cell r="M28">
            <v>1.0034213417717943</v>
          </cell>
          <cell r="N28">
            <v>1.008013057707853</v>
          </cell>
          <cell r="O28">
            <v>1.0220454251743718</v>
          </cell>
          <cell r="P28">
            <v>0.93878243061685229</v>
          </cell>
          <cell r="Q28">
            <v>0.99816908517726965</v>
          </cell>
          <cell r="R28">
            <v>1.0083844353607174</v>
          </cell>
          <cell r="S28">
            <v>1.0782150554520746</v>
          </cell>
          <cell r="T28">
            <v>1.065706916476453</v>
          </cell>
          <cell r="U28">
            <v>1.0666799252888834</v>
          </cell>
          <cell r="V28">
            <v>0.99201317441435988</v>
          </cell>
          <cell r="W28">
            <v>1.0240896323707371</v>
          </cell>
          <cell r="X28">
            <v>1</v>
          </cell>
          <cell r="Y28">
            <v>1.0030466769806414</v>
          </cell>
          <cell r="Z28">
            <v>0.99201317441435988</v>
          </cell>
        </row>
        <row r="29">
          <cell r="C29">
            <v>0.96669520344753834</v>
          </cell>
          <cell r="D29">
            <v>0.93598961026603322</v>
          </cell>
          <cell r="E29">
            <v>0.93598961026603322</v>
          </cell>
          <cell r="F29">
            <v>1.085560229464609</v>
          </cell>
          <cell r="G29">
            <v>0.98230219927956819</v>
          </cell>
          <cell r="H29">
            <v>0.96481980581156268</v>
          </cell>
          <cell r="I29">
            <v>1.0049878375824364</v>
          </cell>
          <cell r="J29">
            <v>0.94784225869754213</v>
          </cell>
          <cell r="K29">
            <v>0.95953327675245081</v>
          </cell>
          <cell r="L29">
            <v>1.0676638921787023</v>
          </cell>
          <cell r="M29">
            <v>1.0003735267757237</v>
          </cell>
          <cell r="N29">
            <v>1.0049512957284912</v>
          </cell>
          <cell r="O29">
            <v>1.0189410409602475</v>
          </cell>
          <cell r="P29">
            <v>0.93593095133195936</v>
          </cell>
          <cell r="Q29">
            <v>0.995137223505835</v>
          </cell>
          <cell r="R29">
            <v>1.0053215453503557</v>
          </cell>
          <cell r="S29">
            <v>1.0749400603147445</v>
          </cell>
          <cell r="T29">
            <v>1.0624699138473104</v>
          </cell>
          <cell r="U29">
            <v>1.0634399672204589</v>
          </cell>
          <cell r="V29">
            <v>0.98900001084745692</v>
          </cell>
          <cell r="W29">
            <v>1.0209790390347924</v>
          </cell>
          <cell r="X29">
            <v>0.99696257706589242</v>
          </cell>
          <cell r="Y29">
            <v>1</v>
          </cell>
          <cell r="Z29">
            <v>0.98900001084745692</v>
          </cell>
        </row>
        <row r="30">
          <cell r="C30">
            <v>0.97744711106645388</v>
          </cell>
          <cell r="D30">
            <v>0.94640000000000002</v>
          </cell>
          <cell r="E30">
            <v>0.94640000000000002</v>
          </cell>
          <cell r="F30">
            <v>1.0976341936886445</v>
          </cell>
          <cell r="G30">
            <v>0.9932276931300037</v>
          </cell>
          <cell r="H30">
            <v>0.9755508546302496</v>
          </cell>
          <cell r="I30">
            <v>1.0161656486952713</v>
          </cell>
          <cell r="J30">
            <v>0.95838447755460854</v>
          </cell>
          <cell r="K30">
            <v>0.97020552702546825</v>
          </cell>
          <cell r="L30">
            <v>1.0795388073492937</v>
          </cell>
          <cell r="M30">
            <v>1.0115000159792931</v>
          </cell>
          <cell r="N30">
            <v>1.0161287004105954</v>
          </cell>
          <cell r="O30">
            <v>1.0302740442713794</v>
          </cell>
          <cell r="P30">
            <v>0.94634068864162746</v>
          </cell>
          <cell r="Q30">
            <v>1.006205472791774</v>
          </cell>
          <cell r="R30">
            <v>1.0165030680726819</v>
          </cell>
          <cell r="S30">
            <v>1.0868959034627785</v>
          </cell>
          <cell r="T30">
            <v>1.0742870598524041</v>
          </cell>
          <cell r="U30">
            <v>1.0752679024838592</v>
          </cell>
          <cell r="V30">
            <v>1</v>
          </cell>
          <cell r="W30">
            <v>1.0323347096426554</v>
          </cell>
          <cell r="X30">
            <v>1.0080511285450973</v>
          </cell>
          <cell r="Y30">
            <v>1.0111223347137452</v>
          </cell>
          <cell r="Z30">
            <v>1</v>
          </cell>
        </row>
        <row r="35">
          <cell r="C35">
            <v>1</v>
          </cell>
          <cell r="D35">
            <v>1.0564883797632827</v>
          </cell>
          <cell r="E35">
            <v>1.0319598161524466</v>
          </cell>
          <cell r="F35">
            <v>0.98631379372443007</v>
          </cell>
          <cell r="G35">
            <v>1.0319598161524466</v>
          </cell>
          <cell r="H35">
            <v>0.99329849279588001</v>
          </cell>
          <cell r="I35">
            <v>0.99618373310284902</v>
          </cell>
          <cell r="J35">
            <v>0.99593490107989358</v>
          </cell>
          <cell r="K35">
            <v>0.99953652538857651</v>
          </cell>
          <cell r="L35">
            <v>0.99953652538857651</v>
          </cell>
          <cell r="M35">
            <v>1.016987679079665</v>
          </cell>
          <cell r="N35">
            <v>0.99108442069876046</v>
          </cell>
          <cell r="O35">
            <v>1.0072822285418261</v>
          </cell>
          <cell r="P35">
            <v>1.0080951997231959</v>
          </cell>
          <cell r="Q35">
            <v>1.0221479140528664</v>
          </cell>
          <cell r="R35">
            <v>0.99127258324581358</v>
          </cell>
          <cell r="S35">
            <v>1.0433678429060247</v>
          </cell>
          <cell r="T35">
            <v>1.0193878386773862</v>
          </cell>
          <cell r="U35">
            <v>1.032011785131977</v>
          </cell>
          <cell r="V35">
            <v>0.99538462572361075</v>
          </cell>
          <cell r="W35">
            <v>0.96783410234161693</v>
          </cell>
          <cell r="X35">
            <v>0.98735739841575454</v>
          </cell>
          <cell r="Y35">
            <v>0.96697895601099526</v>
          </cell>
          <cell r="Z35">
            <v>0.98303921657991655</v>
          </cell>
        </row>
        <row r="36">
          <cell r="C36">
            <v>0.94653194408447772</v>
          </cell>
          <cell r="D36">
            <v>1</v>
          </cell>
          <cell r="E36">
            <v>0.97678293099983549</v>
          </cell>
          <cell r="F36">
            <v>0.93357751265132127</v>
          </cell>
          <cell r="G36">
            <v>0.97678293099983549</v>
          </cell>
          <cell r="H36">
            <v>0.94018875344226593</v>
          </cell>
          <cell r="I36">
            <v>0.94291972555917214</v>
          </cell>
          <cell r="J36">
            <v>0.94268419810073367</v>
          </cell>
          <cell r="K36">
            <v>0.94609325055949323</v>
          </cell>
          <cell r="L36">
            <v>0.94609325055949323</v>
          </cell>
          <cell r="M36">
            <v>0.96261132498923629</v>
          </cell>
          <cell r="N36">
            <v>0.93809306347583621</v>
          </cell>
          <cell r="O36">
            <v>0.95342480602343982</v>
          </cell>
          <cell r="P36">
            <v>0.9541943092162265</v>
          </cell>
          <cell r="Q36">
            <v>0.96749565223035339</v>
          </cell>
          <cell r="R36">
            <v>0.93827116533730215</v>
          </cell>
          <cell r="S36">
            <v>0.98758099274106748</v>
          </cell>
          <cell r="T36">
            <v>0.96488315271938041</v>
          </cell>
          <cell r="U36">
            <v>0.97683212129906261</v>
          </cell>
          <cell r="V36">
            <v>0.94216334489796949</v>
          </cell>
          <cell r="W36">
            <v>0.91608589444066602</v>
          </cell>
          <cell r="X36">
            <v>0.93456531782865637</v>
          </cell>
          <cell r="Y36">
            <v>0.91527647112186605</v>
          </cell>
          <cell r="Z36">
            <v>0.93047802078067032</v>
          </cell>
        </row>
        <row r="37">
          <cell r="C37">
            <v>0.96902997999320817</v>
          </cell>
          <cell r="D37">
            <v>1.0237689135050707</v>
          </cell>
          <cell r="E37">
            <v>1</v>
          </cell>
          <cell r="F37">
            <v>0.95576763579980961</v>
          </cell>
          <cell r="G37">
            <v>1</v>
          </cell>
          <cell r="H37">
            <v>0.96253601860127547</v>
          </cell>
          <cell r="I37">
            <v>0.96533190295821314</v>
          </cell>
          <cell r="J37">
            <v>0.96509077726798698</v>
          </cell>
          <cell r="K37">
            <v>0.9685808591997731</v>
          </cell>
          <cell r="L37">
            <v>0.9685808591997731</v>
          </cell>
          <cell r="M37">
            <v>0.98549155031190694</v>
          </cell>
          <cell r="N37">
            <v>0.96039051636130013</v>
          </cell>
          <cell r="O37">
            <v>0.97608667777139979</v>
          </cell>
          <cell r="P37">
            <v>0.97687447121901771</v>
          </cell>
          <cell r="Q37">
            <v>0.99049197270474865</v>
          </cell>
          <cell r="R37">
            <v>0.96057285151050642</v>
          </cell>
          <cell r="S37">
            <v>1.0110547199367819</v>
          </cell>
          <cell r="T37">
            <v>0.9878173769188674</v>
          </cell>
          <cell r="U37">
            <v>1.0000503594991947</v>
          </cell>
          <cell r="V37">
            <v>0.96455754395049742</v>
          </cell>
          <cell r="W37">
            <v>0.93786026082884155</v>
          </cell>
          <cell r="X37">
            <v>0.95677892003296472</v>
          </cell>
          <cell r="Y37">
            <v>0.93703159839718797</v>
          </cell>
          <cell r="Z37">
            <v>0.95259447237497552</v>
          </cell>
        </row>
        <row r="38">
          <cell r="C38">
            <v>1.0138761176845041</v>
          </cell>
          <cell r="D38">
            <v>1.0711483368531891</v>
          </cell>
          <cell r="E38">
            <v>1.0462794120070571</v>
          </cell>
          <cell r="F38">
            <v>1</v>
          </cell>
          <cell r="G38">
            <v>1.0462794120070571</v>
          </cell>
          <cell r="H38">
            <v>1.0070816195777563</v>
          </cell>
          <cell r="I38">
            <v>1.0100068958187729</v>
          </cell>
          <cell r="J38">
            <v>1.0097546109733833</v>
          </cell>
          <cell r="K38">
            <v>1.0134062118448288</v>
          </cell>
          <cell r="L38">
            <v>1.0134062118448288</v>
          </cell>
          <cell r="M38">
            <v>1.0310995197982653</v>
          </cell>
          <cell r="N38">
            <v>1.0048368247556552</v>
          </cell>
          <cell r="O38">
            <v>1.0212593952865821</v>
          </cell>
          <cell r="P38">
            <v>1.0220836473517387</v>
          </cell>
          <cell r="Q38">
            <v>1.0363313587992347</v>
          </cell>
          <cell r="R38">
            <v>1.005027598268355</v>
          </cell>
          <cell r="S38">
            <v>1.057845737882416</v>
          </cell>
          <cell r="T38">
            <v>1.0335329842930261</v>
          </cell>
          <cell r="U38">
            <v>1.0463321021142638</v>
          </cell>
          <cell r="V38">
            <v>1.0091966999314976</v>
          </cell>
          <cell r="W38">
            <v>0.98126388224478556</v>
          </cell>
          <cell r="X38">
            <v>1.0010580858728375</v>
          </cell>
          <cell r="Y38">
            <v>0.98039686980304286</v>
          </cell>
          <cell r="Z38">
            <v>0.99667998443766226</v>
          </cell>
        </row>
        <row r="39">
          <cell r="C39">
            <v>0.96902997999320817</v>
          </cell>
          <cell r="D39">
            <v>1.0237689135050707</v>
          </cell>
          <cell r="E39">
            <v>1</v>
          </cell>
          <cell r="F39">
            <v>0.95576763579980961</v>
          </cell>
          <cell r="G39">
            <v>1</v>
          </cell>
          <cell r="H39">
            <v>0.96253601860127547</v>
          </cell>
          <cell r="I39">
            <v>0.96533190295821314</v>
          </cell>
          <cell r="J39">
            <v>0.96509077726798698</v>
          </cell>
          <cell r="K39">
            <v>0.9685808591997731</v>
          </cell>
          <cell r="L39">
            <v>0.9685808591997731</v>
          </cell>
          <cell r="M39">
            <v>0.98549155031190694</v>
          </cell>
          <cell r="N39">
            <v>0.96039051636130013</v>
          </cell>
          <cell r="O39">
            <v>0.97608667777139979</v>
          </cell>
          <cell r="P39">
            <v>0.97687447121901771</v>
          </cell>
          <cell r="Q39">
            <v>0.99049197270474865</v>
          </cell>
          <cell r="R39">
            <v>0.96057285151050642</v>
          </cell>
          <cell r="S39">
            <v>1.0110547199367819</v>
          </cell>
          <cell r="T39">
            <v>0.9878173769188674</v>
          </cell>
          <cell r="U39">
            <v>1.0000503594991947</v>
          </cell>
          <cell r="V39">
            <v>0.96455754395049742</v>
          </cell>
          <cell r="W39">
            <v>0.93786026082884155</v>
          </cell>
          <cell r="X39">
            <v>0.95677892003296472</v>
          </cell>
          <cell r="Y39">
            <v>0.93703159839718797</v>
          </cell>
          <cell r="Z39">
            <v>0.95259447237497552</v>
          </cell>
        </row>
        <row r="40">
          <cell r="C40">
            <v>1.0067467203994813</v>
          </cell>
          <cell r="D40">
            <v>1.0636162114668466</v>
          </cell>
          <cell r="E40">
            <v>1.0389221604955272</v>
          </cell>
          <cell r="F40">
            <v>0.99296817711684038</v>
          </cell>
          <cell r="G40">
            <v>1.0389221604955272</v>
          </cell>
          <cell r="H40">
            <v>1</v>
          </cell>
          <cell r="I40">
            <v>1.0029047062166054</v>
          </cell>
          <cell r="J40">
            <v>1.0026541953935646</v>
          </cell>
          <cell r="K40">
            <v>1.0062801188544421</v>
          </cell>
          <cell r="L40">
            <v>1.0062801188544421</v>
          </cell>
          <cell r="M40">
            <v>1.023849010600133</v>
          </cell>
          <cell r="N40">
            <v>0.99777099017749693</v>
          </cell>
          <cell r="O40">
            <v>1.0140780801011642</v>
          </cell>
          <cell r="P40">
            <v>1.0148965361717874</v>
          </cell>
          <cell r="Q40">
            <v>1.0290440602358941</v>
          </cell>
          <cell r="R40">
            <v>0.99796042220464454</v>
          </cell>
          <cell r="S40">
            <v>1.0504071540159214</v>
          </cell>
          <cell r="T40">
            <v>1.0262653634035741</v>
          </cell>
          <cell r="U40">
            <v>1.0389744800952321</v>
          </cell>
          <cell r="V40">
            <v>1.0021002074833103</v>
          </cell>
          <cell r="W40">
            <v>0.9743638084231987</v>
          </cell>
          <cell r="X40">
            <v>0.99401882271722486</v>
          </cell>
          <cell r="Y40">
            <v>0.97350289265938372</v>
          </cell>
          <cell r="Z40">
            <v>0.98967150731590636</v>
          </cell>
        </row>
        <row r="41">
          <cell r="C41">
            <v>1.0038308865828036</v>
          </cell>
          <cell r="D41">
            <v>1.0605356669222059</v>
          </cell>
          <cell r="E41">
            <v>1.0359131371661374</v>
          </cell>
          <cell r="F41">
            <v>0.99009225000324319</v>
          </cell>
          <cell r="G41">
            <v>1.0359131371661374</v>
          </cell>
          <cell r="H41">
            <v>0.99710370666465098</v>
          </cell>
          <cell r="I41">
            <v>1</v>
          </cell>
          <cell r="J41">
            <v>0.99975021472978642</v>
          </cell>
          <cell r="K41">
            <v>1.0033656364527099</v>
          </cell>
          <cell r="L41">
            <v>1.0033656364527099</v>
          </cell>
          <cell r="M41">
            <v>1.020883643534328</v>
          </cell>
          <cell r="N41">
            <v>0.99488115270844113</v>
          </cell>
          <cell r="O41">
            <v>1.0111410125162437</v>
          </cell>
          <cell r="P41">
            <v>1.0119570980980044</v>
          </cell>
          <cell r="Q41">
            <v>1.0260636467824524</v>
          </cell>
          <cell r="R41">
            <v>0.9950700360848711</v>
          </cell>
          <cell r="S41">
            <v>1.0473648667763422</v>
          </cell>
          <cell r="T41">
            <v>1.0232929978712488</v>
          </cell>
          <cell r="U41">
            <v>1.0359653052329345</v>
          </cell>
          <cell r="V41">
            <v>0.99919783133102447</v>
          </cell>
          <cell r="W41">
            <v>0.9715417650186573</v>
          </cell>
          <cell r="X41">
            <v>0.99113985262577742</v>
          </cell>
          <cell r="Y41">
            <v>0.97068334271943135</v>
          </cell>
          <cell r="Z41">
            <v>0.98680512832508238</v>
          </cell>
        </row>
        <row r="42">
          <cell r="C42">
            <v>1.0040816913994064</v>
          </cell>
          <cell r="D42">
            <v>1.0608006392965352</v>
          </cell>
          <cell r="E42">
            <v>1.0361719576585688</v>
          </cell>
          <cell r="F42">
            <v>0.99033962225339089</v>
          </cell>
          <cell r="G42">
            <v>1.0361719576585688</v>
          </cell>
          <cell r="H42">
            <v>0.99735283071096825</v>
          </cell>
          <cell r="I42">
            <v>1.0002498476784834</v>
          </cell>
          <cell r="J42">
            <v>1</v>
          </cell>
          <cell r="K42">
            <v>1.0036163250276475</v>
          </cell>
          <cell r="L42">
            <v>1.0036163250276475</v>
          </cell>
          <cell r="M42">
            <v>1.0211387089426667</v>
          </cell>
          <cell r="N42">
            <v>0.99512972145481227</v>
          </cell>
          <cell r="O42">
            <v>1.0113936437508402</v>
          </cell>
          <cell r="P42">
            <v>1.012209933229689</v>
          </cell>
          <cell r="Q42">
            <v>1.0263200064025773</v>
          </cell>
          <cell r="R42">
            <v>0.99531865202331538</v>
          </cell>
          <cell r="S42">
            <v>1.0476265484568315</v>
          </cell>
          <cell r="T42">
            <v>1.0235486652511754</v>
          </cell>
          <cell r="U42">
            <v>1.0362241387594362</v>
          </cell>
          <cell r="V42">
            <v>0.99944747858952809</v>
          </cell>
          <cell r="W42">
            <v>0.97178450247319681</v>
          </cell>
          <cell r="X42">
            <v>0.99138748661700837</v>
          </cell>
          <cell r="Y42">
            <v>0.97092586569915229</v>
          </cell>
          <cell r="Z42">
            <v>0.98705167929550996</v>
          </cell>
        </row>
        <row r="43">
          <cell r="C43">
            <v>1.0004636895197434</v>
          </cell>
          <cell r="D43">
            <v>1.0569782623527098</v>
          </cell>
          <cell r="E43">
            <v>1.0324383251039928</v>
          </cell>
          <cell r="F43">
            <v>0.98677113709375852</v>
          </cell>
          <cell r="G43">
            <v>1.0324383251039928</v>
          </cell>
          <cell r="H43">
            <v>0.99375907489696647</v>
          </cell>
          <cell r="I43">
            <v>0.99664565305962771</v>
          </cell>
          <cell r="J43">
            <v>0.99639670565587102</v>
          </cell>
          <cell r="K43">
            <v>1</v>
          </cell>
          <cell r="L43">
            <v>1</v>
          </cell>
          <cell r="M43">
            <v>1.0174592456081626</v>
          </cell>
          <cell r="N43">
            <v>0.99154397615781953</v>
          </cell>
          <cell r="O43">
            <v>1.0077492947546247</v>
          </cell>
          <cell r="P43">
            <v>1.0085626429022112</v>
          </cell>
          <cell r="Q43">
            <v>1.0226218733282404</v>
          </cell>
          <cell r="R43">
            <v>0.99173222595387367</v>
          </cell>
          <cell r="S43">
            <v>1.0438516416400176</v>
          </cell>
          <cell r="T43">
            <v>1.0198605181347349</v>
          </cell>
          <cell r="U43">
            <v>1.0324903181809946</v>
          </cell>
          <cell r="V43">
            <v>0.9958461751426726</v>
          </cell>
          <cell r="W43">
            <v>0.96828287687172299</v>
          </cell>
          <cell r="X43">
            <v>0.98781522569364111</v>
          </cell>
          <cell r="Y43">
            <v>0.96742733401871006</v>
          </cell>
          <cell r="Z43">
            <v>0.98349504156214151</v>
          </cell>
        </row>
        <row r="44">
          <cell r="C44">
            <v>1.0004636895197434</v>
          </cell>
          <cell r="D44">
            <v>1.0569782623527098</v>
          </cell>
          <cell r="E44">
            <v>1.0324383251039928</v>
          </cell>
          <cell r="F44">
            <v>0.98677113709375852</v>
          </cell>
          <cell r="G44">
            <v>1.0324383251039928</v>
          </cell>
          <cell r="H44">
            <v>0.99375907489696647</v>
          </cell>
          <cell r="I44">
            <v>0.99664565305962771</v>
          </cell>
          <cell r="J44">
            <v>0.99639670565587102</v>
          </cell>
          <cell r="K44">
            <v>1</v>
          </cell>
          <cell r="L44">
            <v>1</v>
          </cell>
          <cell r="M44">
            <v>1.0174592456081626</v>
          </cell>
          <cell r="N44">
            <v>0.99154397615781953</v>
          </cell>
          <cell r="O44">
            <v>1.0077492947546247</v>
          </cell>
          <cell r="P44">
            <v>1.0085626429022112</v>
          </cell>
          <cell r="Q44">
            <v>1.0226218733282404</v>
          </cell>
          <cell r="R44">
            <v>0.99173222595387367</v>
          </cell>
          <cell r="S44">
            <v>1.0438516416400176</v>
          </cell>
          <cell r="T44">
            <v>1.0198605181347349</v>
          </cell>
          <cell r="U44">
            <v>1.0324903181809946</v>
          </cell>
          <cell r="V44">
            <v>0.9958461751426726</v>
          </cell>
          <cell r="W44">
            <v>0.96828287687172299</v>
          </cell>
          <cell r="X44">
            <v>0.98781522569364111</v>
          </cell>
          <cell r="Y44">
            <v>0.96742733401871006</v>
          </cell>
          <cell r="Z44">
            <v>0.98349504156214151</v>
          </cell>
        </row>
        <row r="45">
          <cell r="C45">
            <v>0.983296081723391</v>
          </cell>
          <cell r="D45">
            <v>1.0388408842075298</v>
          </cell>
          <cell r="E45">
            <v>1.0147220437186917</v>
          </cell>
          <cell r="F45">
            <v>0.96983848871896494</v>
          </cell>
          <cell r="G45">
            <v>1.0147220437186917</v>
          </cell>
          <cell r="H45">
            <v>0.97670651594793878</v>
          </cell>
          <cell r="I45">
            <v>0.9795435614366117</v>
          </cell>
          <cell r="J45">
            <v>0.97929888588343228</v>
          </cell>
          <cell r="K45">
            <v>0.98284034895399996</v>
          </cell>
          <cell r="L45">
            <v>0.98284034895399996</v>
          </cell>
          <cell r="M45">
            <v>1</v>
          </cell>
          <cell r="N45">
            <v>0.97452942753018801</v>
          </cell>
          <cell r="O45">
            <v>0.99045666851478276</v>
          </cell>
          <cell r="P45">
            <v>0.99125605989197774</v>
          </cell>
          <cell r="Q45">
            <v>1.0050740388299211</v>
          </cell>
          <cell r="R45">
            <v>0.97471444702543242</v>
          </cell>
          <cell r="S45">
            <v>1.0259395117256807</v>
          </cell>
          <cell r="T45">
            <v>1.0023600675279503</v>
          </cell>
          <cell r="U45">
            <v>1.0147731446126351</v>
          </cell>
          <cell r="V45">
            <v>0.97875780228173048</v>
          </cell>
          <cell r="W45">
            <v>0.95166748059078721</v>
          </cell>
          <cell r="X45">
            <v>0.97086466112281244</v>
          </cell>
          <cell r="Y45">
            <v>0.95082661855458683</v>
          </cell>
          <cell r="Z45">
            <v>0.96661860984346382</v>
          </cell>
        </row>
        <row r="46">
          <cell r="C46">
            <v>1.0089957819082189</v>
          </cell>
          <cell r="D46">
            <v>1.0659923188162008</v>
          </cell>
          <cell r="E46">
            <v>1.0412431015965995</v>
          </cell>
          <cell r="F46">
            <v>0.995186457505843</v>
          </cell>
          <cell r="G46">
            <v>1.0412431015965995</v>
          </cell>
          <cell r="H46">
            <v>1.0022339894068344</v>
          </cell>
          <cell r="I46">
            <v>1.0051451847063575</v>
          </cell>
          <cell r="J46">
            <v>1.0048941142447918</v>
          </cell>
          <cell r="K46">
            <v>1.0085281379802711</v>
          </cell>
          <cell r="L46">
            <v>1.0085281379802711</v>
          </cell>
          <cell r="M46">
            <v>1.0261362784440113</v>
          </cell>
          <cell r="N46">
            <v>1</v>
          </cell>
          <cell r="O46">
            <v>1.016343519789813</v>
          </cell>
          <cell r="P46">
            <v>1.0171638042826281</v>
          </cell>
          <cell r="Q46">
            <v>1.031342933765627</v>
          </cell>
          <cell r="R46">
            <v>1.0001898552162896</v>
          </cell>
          <cell r="S46">
            <v>1.0527537524708561</v>
          </cell>
          <cell r="T46">
            <v>1.0285580293540186</v>
          </cell>
          <cell r="U46">
            <v>1.041295538077736</v>
          </cell>
          <cell r="V46">
            <v>1.0043388887314144</v>
          </cell>
          <cell r="W46">
            <v>0.9765405268496189</v>
          </cell>
          <cell r="X46">
            <v>0.99623945023736904</v>
          </cell>
          <cell r="Y46">
            <v>0.97567768780910735</v>
          </cell>
          <cell r="Z46">
            <v>0.9918824229794958</v>
          </cell>
        </row>
        <row r="47">
          <cell r="C47">
            <v>0.99277041891986118</v>
          </cell>
          <cell r="D47">
            <v>1.0488504113615595</v>
          </cell>
          <cell r="E47">
            <v>1.0244991789901272</v>
          </cell>
          <cell r="F47">
            <v>0.97918315818224</v>
          </cell>
          <cell r="G47">
            <v>1.0244991789901272</v>
          </cell>
          <cell r="H47">
            <v>0.98611736080543255</v>
          </cell>
          <cell r="I47">
            <v>0.98898174203366651</v>
          </cell>
          <cell r="J47">
            <v>0.98873470896199644</v>
          </cell>
          <cell r="K47">
            <v>0.99231029503571955</v>
          </cell>
          <cell r="L47">
            <v>0.99231029503571955</v>
          </cell>
          <cell r="M47">
            <v>1.0096352841962564</v>
          </cell>
          <cell r="N47">
            <v>0.98391929552205637</v>
          </cell>
          <cell r="O47">
            <v>1</v>
          </cell>
          <cell r="P47">
            <v>1.0008070937402984</v>
          </cell>
          <cell r="Q47">
            <v>1.0147582128323265</v>
          </cell>
          <cell r="R47">
            <v>0.98410609773271929</v>
          </cell>
          <cell r="S47">
            <v>1.035824730489326</v>
          </cell>
          <cell r="T47">
            <v>1.0120180916455608</v>
          </cell>
          <cell r="U47">
            <v>1.0245507722557066</v>
          </cell>
          <cell r="V47">
            <v>0.98818841186601825</v>
          </cell>
          <cell r="W47">
            <v>0.96083706722661477</v>
          </cell>
          <cell r="X47">
            <v>0.98021921804883294</v>
          </cell>
          <cell r="Y47">
            <v>0.95998810324572581</v>
          </cell>
          <cell r="Z47">
            <v>0.97593225485869584</v>
          </cell>
        </row>
        <row r="48">
          <cell r="C48">
            <v>0.99196980629863263</v>
          </cell>
          <cell r="D48">
            <v>1.0480045734305399</v>
          </cell>
          <cell r="E48">
            <v>1.0236729789367149</v>
          </cell>
          <cell r="F48">
            <v>0.97839350291049232</v>
          </cell>
          <cell r="G48">
            <v>1.0236729789367149</v>
          </cell>
          <cell r="H48">
            <v>0.98532211349545284</v>
          </cell>
          <cell r="I48">
            <v>0.98818418476388181</v>
          </cell>
          <cell r="J48">
            <v>0.9879373509102698</v>
          </cell>
          <cell r="K48">
            <v>0.99151005347811449</v>
          </cell>
          <cell r="L48">
            <v>0.99151005347811449</v>
          </cell>
          <cell r="M48">
            <v>1.0088210710247512</v>
          </cell>
          <cell r="N48">
            <v>0.98312582082614197</v>
          </cell>
          <cell r="O48">
            <v>0.99919355713469016</v>
          </cell>
          <cell r="P48">
            <v>1</v>
          </cell>
          <cell r="Q48">
            <v>1.0139398683115735</v>
          </cell>
          <cell r="R48">
            <v>0.98331247239149489</v>
          </cell>
          <cell r="S48">
            <v>1.0349893970257114</v>
          </cell>
          <cell r="T48">
            <v>1.0112019568759887</v>
          </cell>
          <cell r="U48">
            <v>1.0237245305952734</v>
          </cell>
          <cell r="V48">
            <v>0.98739149437168705</v>
          </cell>
          <cell r="W48">
            <v>0.96006220702902467</v>
          </cell>
          <cell r="X48">
            <v>0.97942872725399788</v>
          </cell>
          <cell r="Y48">
            <v>0.95921392768908098</v>
          </cell>
          <cell r="Z48">
            <v>0.97514522125473935</v>
          </cell>
        </row>
        <row r="49">
          <cell r="C49">
            <v>0.97833198723162385</v>
          </cell>
          <cell r="D49">
            <v>1.033596376060931</v>
          </cell>
          <cell r="E49">
            <v>1.0095992976796042</v>
          </cell>
          <cell r="F49">
            <v>0.96494233384838357</v>
          </cell>
          <cell r="G49">
            <v>1.0095992976796042</v>
          </cell>
          <cell r="H49">
            <v>0.97177568837117012</v>
          </cell>
          <cell r="I49">
            <v>0.97459841125432789</v>
          </cell>
          <cell r="J49">
            <v>0.97435497092682299</v>
          </cell>
          <cell r="K49">
            <v>0.97787855519399858</v>
          </cell>
          <cell r="L49">
            <v>0.97787855519399858</v>
          </cell>
          <cell r="M49">
            <v>0.99495157706408566</v>
          </cell>
          <cell r="N49">
            <v>0.96960959081652109</v>
          </cell>
          <cell r="O49">
            <v>0.98545642435242342</v>
          </cell>
          <cell r="P49">
            <v>0.98625178006385505</v>
          </cell>
          <cell r="Q49">
            <v>1</v>
          </cell>
          <cell r="R49">
            <v>0.96979367625510204</v>
          </cell>
          <cell r="S49">
            <v>1.0207601351638238</v>
          </cell>
          <cell r="T49">
            <v>0.99729972997299743</v>
          </cell>
          <cell r="U49">
            <v>1.0096501405946228</v>
          </cell>
          <cell r="V49">
            <v>0.9738166189439863</v>
          </cell>
          <cell r="W49">
            <v>0.94686306065440884</v>
          </cell>
          <cell r="X49">
            <v>0.96596332569993137</v>
          </cell>
          <cell r="Y49">
            <v>0.94602644364539801</v>
          </cell>
          <cell r="Z49">
            <v>0.96173871028324842</v>
          </cell>
        </row>
        <row r="50">
          <cell r="C50">
            <v>1.008804255158162</v>
          </cell>
          <cell r="D50">
            <v>1.0657899730303517</v>
          </cell>
          <cell r="E50">
            <v>1.0410454536868226</v>
          </cell>
          <cell r="F50">
            <v>0.99499755203039464</v>
          </cell>
          <cell r="G50">
            <v>1.0410454536868226</v>
          </cell>
          <cell r="H50">
            <v>1.0020437461746725</v>
          </cell>
          <cell r="I50">
            <v>1.0049543888734966</v>
          </cell>
          <cell r="J50">
            <v>1.0047033660699196</v>
          </cell>
          <cell r="K50">
            <v>1.0083366999980001</v>
          </cell>
          <cell r="L50">
            <v>1.0083366999980001</v>
          </cell>
          <cell r="M50">
            <v>1.0259414980989894</v>
          </cell>
          <cell r="N50">
            <v>0.99981018082187145</v>
          </cell>
          <cell r="O50">
            <v>1.0161505982981902</v>
          </cell>
          <cell r="P50">
            <v>1.016970727085277</v>
          </cell>
          <cell r="Q50">
            <v>1.031147165097571</v>
          </cell>
          <cell r="R50">
            <v>1</v>
          </cell>
          <cell r="S50">
            <v>1.0525539196187903</v>
          </cell>
          <cell r="T50">
            <v>1.0283627893142293</v>
          </cell>
          <cell r="U50">
            <v>1.0410978802145092</v>
          </cell>
          <cell r="V50">
            <v>1.004148245948993</v>
          </cell>
          <cell r="W50">
            <v>0.97635516072940309</v>
          </cell>
          <cell r="X50">
            <v>0.99605034488370581</v>
          </cell>
          <cell r="Y50">
            <v>0.97549248547228906</v>
          </cell>
          <cell r="Z50">
            <v>0.99169414467316575</v>
          </cell>
        </row>
        <row r="51">
          <cell r="C51">
            <v>0.9584347522296307</v>
          </cell>
          <cell r="D51">
            <v>1.0125751784919059</v>
          </cell>
          <cell r="E51">
            <v>0.98906615070500536</v>
          </cell>
          <cell r="F51">
            <v>0.94531741650894119</v>
          </cell>
          <cell r="G51">
            <v>0.98906615070500536</v>
          </cell>
          <cell r="H51">
            <v>0.95201179483288489</v>
          </cell>
          <cell r="I51">
            <v>0.95477710941161764</v>
          </cell>
          <cell r="J51">
            <v>0.95453862015334956</v>
          </cell>
          <cell r="K51">
            <v>0.95799054205526624</v>
          </cell>
          <cell r="L51">
            <v>0.95799054205526624</v>
          </cell>
          <cell r="M51">
            <v>0.97471633421930592</v>
          </cell>
          <cell r="N51">
            <v>0.94988975119106356</v>
          </cell>
          <cell r="O51">
            <v>0.96541429313779525</v>
          </cell>
          <cell r="P51">
            <v>0.96619347297058134</v>
          </cell>
          <cell r="Q51">
            <v>0.97966208274729294</v>
          </cell>
          <cell r="R51">
            <v>0.95007009271522724</v>
          </cell>
          <cell r="S51">
            <v>1</v>
          </cell>
          <cell r="T51">
            <v>0.97701673058865945</v>
          </cell>
          <cell r="U51">
            <v>0.98911595958102527</v>
          </cell>
          <cell r="V51">
            <v>0.95401121712859249</v>
          </cell>
          <cell r="W51">
            <v>0.92760583807717456</v>
          </cell>
          <cell r="X51">
            <v>0.94631764351269643</v>
          </cell>
          <cell r="Y51">
            <v>0.92678623611566513</v>
          </cell>
          <cell r="Z51">
            <v>0.94217894797478252</v>
          </cell>
        </row>
        <row r="52">
          <cell r="C52">
            <v>0.98098090055445308</v>
          </cell>
          <cell r="D52">
            <v>1.0363949222055002</v>
          </cell>
          <cell r="E52">
            <v>1.0123328697852347</v>
          </cell>
          <cell r="F52">
            <v>0.96755499359707042</v>
          </cell>
          <cell r="G52">
            <v>1.0123328697852347</v>
          </cell>
          <cell r="H52">
            <v>0.97440684998228333</v>
          </cell>
          <cell r="I52">
            <v>0.97723721561692978</v>
          </cell>
          <cell r="J52">
            <v>0.97699311615496409</v>
          </cell>
          <cell r="K52">
            <v>0.98052624081275475</v>
          </cell>
          <cell r="L52">
            <v>0.98052624081275475</v>
          </cell>
          <cell r="M52">
            <v>0.99764548927635288</v>
          </cell>
          <cell r="N52">
            <v>0.97223488754255849</v>
          </cell>
          <cell r="O52">
            <v>0.9881246276674569</v>
          </cell>
          <cell r="P52">
            <v>0.98892213686908192</v>
          </cell>
          <cell r="Q52">
            <v>1.0027075812274366</v>
          </cell>
          <cell r="R52">
            <v>0.97241947140741725</v>
          </cell>
          <cell r="S52">
            <v>1.0235239261435092</v>
          </cell>
          <cell r="T52">
            <v>1</v>
          </cell>
          <cell r="U52">
            <v>1.0123838503615756</v>
          </cell>
          <cell r="V52">
            <v>0.97645330654040485</v>
          </cell>
          <cell r="W52">
            <v>0.94942676930239001</v>
          </cell>
          <cell r="X52">
            <v>0.96857874986698889</v>
          </cell>
          <cell r="Y52">
            <v>0.94858788708487096</v>
          </cell>
          <cell r="Z52">
            <v>0.9643426959609106</v>
          </cell>
        </row>
        <row r="53">
          <cell r="C53">
            <v>0.96898118258612398</v>
          </cell>
          <cell r="D53">
            <v>1.0237173596115237</v>
          </cell>
          <cell r="E53">
            <v>0.99994964303675671</v>
          </cell>
          <cell r="F53">
            <v>0.95571950624410451</v>
          </cell>
          <cell r="G53">
            <v>0.99994964303675671</v>
          </cell>
          <cell r="H53">
            <v>0.96248754821036631</v>
          </cell>
          <cell r="I53">
            <v>0.96528329177505823</v>
          </cell>
          <cell r="J53">
            <v>0.96504217822718963</v>
          </cell>
          <cell r="K53">
            <v>0.96853208440904814</v>
          </cell>
          <cell r="L53">
            <v>0.96853208440904814</v>
          </cell>
          <cell r="M53">
            <v>0.9854419239501313</v>
          </cell>
          <cell r="N53">
            <v>0.96034215401136847</v>
          </cell>
          <cell r="O53">
            <v>0.97603752501044494</v>
          </cell>
          <cell r="P53">
            <v>0.97682527878717718</v>
          </cell>
          <cell r="Q53">
            <v>0.99044209453688636</v>
          </cell>
          <cell r="R53">
            <v>0.96052447997873036</v>
          </cell>
          <cell r="S53">
            <v>1.0110038062914131</v>
          </cell>
          <cell r="T53">
            <v>0.98776763343552676</v>
          </cell>
          <cell r="U53">
            <v>1</v>
          </cell>
          <cell r="V53">
            <v>0.96450897176171069</v>
          </cell>
          <cell r="W53">
            <v>0.93781303303415964</v>
          </cell>
          <cell r="X53">
            <v>0.95673073955205656</v>
          </cell>
          <cell r="Y53">
            <v>0.93698441233142971</v>
          </cell>
          <cell r="Z53">
            <v>0.95254650261014429</v>
          </cell>
        </row>
        <row r="54">
          <cell r="C54">
            <v>1.0046367747271905</v>
          </cell>
          <cell r="D54">
            <v>1.0613870783821395</v>
          </cell>
          <cell r="E54">
            <v>1.0367447813474584</v>
          </cell>
          <cell r="F54">
            <v>0.99088710859625095</v>
          </cell>
          <cell r="G54">
            <v>1.0367447813474584</v>
          </cell>
          <cell r="H54">
            <v>0.99790419414383247</v>
          </cell>
          <cell r="I54">
            <v>1.0008028126601387</v>
          </cell>
          <cell r="J54">
            <v>1.0005528268591479</v>
          </cell>
          <cell r="K54">
            <v>1.0041711510884022</v>
          </cell>
          <cell r="L54">
            <v>1.0041711510884022</v>
          </cell>
          <cell r="M54">
            <v>1.0217032218478859</v>
          </cell>
          <cell r="N54">
            <v>0.99567985589316876</v>
          </cell>
          <cell r="O54">
            <v>1.011952769322277</v>
          </cell>
          <cell r="P54">
            <v>1.0127695100678746</v>
          </cell>
          <cell r="Q54">
            <v>1.0268873836681973</v>
          </cell>
          <cell r="R54">
            <v>0.9958688909075647</v>
          </cell>
          <cell r="S54">
            <v>1.0482057045511746</v>
          </cell>
          <cell r="T54">
            <v>1.0241145104449711</v>
          </cell>
          <cell r="U54">
            <v>1.0367969912954398</v>
          </cell>
          <cell r="V54">
            <v>1</v>
          </cell>
          <cell r="W54">
            <v>0.97232173104746766</v>
          </cell>
          <cell r="X54">
            <v>0.99193555224743335</v>
          </cell>
          <cell r="Y54">
            <v>0.97146261959595215</v>
          </cell>
          <cell r="Z54">
            <v>0.9875973479751915</v>
          </cell>
        </row>
        <row r="55">
          <cell r="C55">
            <v>1.0332349289827252</v>
          </cell>
          <cell r="D55">
            <v>1.0916006960357898</v>
          </cell>
          <cell r="E55">
            <v>1.0662569273552991</v>
          </cell>
          <cell r="F55">
            <v>1.0190938626135437</v>
          </cell>
          <cell r="G55">
            <v>1.0662569273552991</v>
          </cell>
          <cell r="H55">
            <v>1.0263106976625991</v>
          </cell>
          <cell r="I55">
            <v>1.0292918287262682</v>
          </cell>
          <cell r="J55">
            <v>1.0290347267887012</v>
          </cell>
          <cell r="K55">
            <v>1.0327560508255056</v>
          </cell>
          <cell r="L55">
            <v>1.0327560508255056</v>
          </cell>
          <cell r="M55">
            <v>1.0507871923701841</v>
          </cell>
          <cell r="N55">
            <v>1.0240230410365689</v>
          </cell>
          <cell r="O55">
            <v>1.0407591818729747</v>
          </cell>
          <cell r="P55">
            <v>1.0415991720938225</v>
          </cell>
          <cell r="Q55">
            <v>1.0561189273862541</v>
          </cell>
          <cell r="R55">
            <v>1.0242174571525107</v>
          </cell>
          <cell r="S55">
            <v>1.0780440990678655</v>
          </cell>
          <cell r="T55">
            <v>1.0532671211016829</v>
          </cell>
          <cell r="U55">
            <v>1.0663106235201738</v>
          </cell>
          <cell r="V55">
            <v>1.0284661630700314</v>
          </cell>
          <cell r="W55">
            <v>1</v>
          </cell>
          <cell r="X55">
            <v>1.0201721514326703</v>
          </cell>
          <cell r="Y55">
            <v>0.9991164329418103</v>
          </cell>
          <cell r="Z55">
            <v>1.0157104551301839</v>
          </cell>
        </row>
        <row r="56">
          <cell r="C56">
            <v>1.012804483568494</v>
          </cell>
          <cell r="D56">
            <v>1.0700161678622664</v>
          </cell>
          <cell r="E56">
            <v>1.0451735286617165</v>
          </cell>
          <cell r="F56">
            <v>0.99894303248955341</v>
          </cell>
          <cell r="G56">
            <v>1.0451735286617165</v>
          </cell>
          <cell r="H56">
            <v>1.0060171670254947</v>
          </cell>
          <cell r="I56">
            <v>1.0089393513445652</v>
          </cell>
          <cell r="J56">
            <v>1.0086873331560606</v>
          </cell>
          <cell r="K56">
            <v>1.012335074404024</v>
          </cell>
          <cell r="L56">
            <v>1.012335074404024</v>
          </cell>
          <cell r="M56">
            <v>1.0300096811058013</v>
          </cell>
          <cell r="N56">
            <v>1.0037747448785881</v>
          </cell>
          <cell r="O56">
            <v>1.0201799572860257</v>
          </cell>
          <cell r="P56">
            <v>1.0210033381435293</v>
          </cell>
          <cell r="Q56">
            <v>1.0352359902229269</v>
          </cell>
          <cell r="R56">
            <v>1.0039653167498832</v>
          </cell>
          <cell r="S56">
            <v>1.0567276293064098</v>
          </cell>
          <cell r="T56">
            <v>1.0324405735076534</v>
          </cell>
          <cell r="U56">
            <v>1.0452261630771915</v>
          </cell>
          <cell r="V56">
            <v>1.0081300118080201</v>
          </cell>
          <cell r="W56">
            <v>0.98022671820207818</v>
          </cell>
          <cell r="X56">
            <v>1</v>
          </cell>
          <cell r="Y56">
            <v>0.97936062216431752</v>
          </cell>
          <cell r="Z56">
            <v>0.99562652607579927</v>
          </cell>
        </row>
        <row r="57">
          <cell r="C57">
            <v>1.0341486686796411</v>
          </cell>
          <cell r="D57">
            <v>1.09256605140771</v>
          </cell>
          <cell r="E57">
            <v>1.0671998700049399</v>
          </cell>
          <cell r="F57">
            <v>1.0199950966804856</v>
          </cell>
          <cell r="G57">
            <v>1.0671998700049399</v>
          </cell>
          <cell r="H57">
            <v>1.0272183139263535</v>
          </cell>
          <cell r="I57">
            <v>1.0302020813486261</v>
          </cell>
          <cell r="J57">
            <v>1.029944752043362</v>
          </cell>
          <cell r="K57">
            <v>1.0336693670272707</v>
          </cell>
          <cell r="L57">
            <v>1.0336693670272707</v>
          </cell>
          <cell r="M57">
            <v>1.0517164543838338</v>
          </cell>
          <cell r="N57">
            <v>1.0249286342147566</v>
          </cell>
          <cell r="O57">
            <v>1.0416795756311914</v>
          </cell>
          <cell r="P57">
            <v>1.0425203086960799</v>
          </cell>
          <cell r="Q57">
            <v>1.0570529045114441</v>
          </cell>
          <cell r="R57">
            <v>1.0251232222622868</v>
          </cell>
          <cell r="S57">
            <v>1.0789974656844143</v>
          </cell>
          <cell r="T57">
            <v>1.0541985762364359</v>
          </cell>
          <cell r="U57">
            <v>1.0672536136559339</v>
          </cell>
          <cell r="V57">
            <v>1.0293756855162548</v>
          </cell>
          <cell r="W57">
            <v>1.0008843484393386</v>
          </cell>
          <cell r="X57">
            <v>1.0210743390826467</v>
          </cell>
          <cell r="Y57">
            <v>1</v>
          </cell>
          <cell r="Z57">
            <v>1.016608697085998</v>
          </cell>
        </row>
        <row r="58">
          <cell r="C58">
            <v>1.0172534148526562</v>
          </cell>
          <cell r="D58">
            <v>1.0747164120663493</v>
          </cell>
          <cell r="E58">
            <v>1.0497646469717956</v>
          </cell>
          <cell r="F58">
            <v>1.0033310747824549</v>
          </cell>
          <cell r="G58">
            <v>1.0497646469717956</v>
          </cell>
          <cell r="H58">
            <v>1.0104362837646055</v>
          </cell>
          <cell r="I58">
            <v>1.0133713043195403</v>
          </cell>
          <cell r="J58">
            <v>1.0131181790944641</v>
          </cell>
          <cell r="K58">
            <v>1.0167819437214882</v>
          </cell>
          <cell r="L58">
            <v>1.0167819437214882</v>
          </cell>
          <cell r="M58">
            <v>1.0345341894068665</v>
          </cell>
          <cell r="N58">
            <v>1.0081840113630807</v>
          </cell>
          <cell r="O58">
            <v>1.0246612867045664</v>
          </cell>
          <cell r="P58">
            <v>1.0254882844149915</v>
          </cell>
          <cell r="Q58">
            <v>1.0397834560547978</v>
          </cell>
          <cell r="R58">
            <v>1.0083754203566178</v>
          </cell>
          <cell r="S58">
            <v>1.0613695011436033</v>
          </cell>
          <cell r="T58">
            <v>1.0369757599538398</v>
          </cell>
          <cell r="U58">
            <v>1.0498175125936895</v>
          </cell>
          <cell r="V58">
            <v>1.0125584096091762</v>
          </cell>
          <cell r="W58">
            <v>0.98453254561786496</v>
          </cell>
          <cell r="X58">
            <v>1.004392685218461</v>
          </cell>
          <cell r="Y58">
            <v>0.9836626450928414</v>
          </cell>
          <cell r="Z58">
            <v>1</v>
          </cell>
        </row>
        <row r="63">
          <cell r="C63">
            <v>1</v>
          </cell>
          <cell r="D63">
            <v>1.0792509498423717</v>
          </cell>
          <cell r="E63">
            <v>1.0174372799898954</v>
          </cell>
          <cell r="F63">
            <v>0.93699078116724888</v>
          </cell>
          <cell r="G63">
            <v>1.0229835508893881</v>
          </cell>
          <cell r="H63">
            <v>0.98315933773468078</v>
          </cell>
          <cell r="I63">
            <v>0.98661871971019877</v>
          </cell>
          <cell r="J63">
            <v>1.0101688243065943</v>
          </cell>
          <cell r="K63">
            <v>0.98551973017748262</v>
          </cell>
          <cell r="L63">
            <v>1.0100653155570216</v>
          </cell>
          <cell r="M63">
            <v>1.0236901931316178</v>
          </cell>
          <cell r="N63">
            <v>0.9874065623635585</v>
          </cell>
          <cell r="O63">
            <v>0.9719492328457584</v>
          </cell>
          <cell r="P63">
            <v>0.95902146773850305</v>
          </cell>
          <cell r="Q63">
            <v>0.99426608151729179</v>
          </cell>
          <cell r="R63">
            <v>0.95832315329886331</v>
          </cell>
          <cell r="S63">
            <v>0.98924406123995412</v>
          </cell>
          <cell r="T63">
            <v>0.99298198209810207</v>
          </cell>
          <cell r="U63">
            <v>1.0001422625181986</v>
          </cell>
          <cell r="V63">
            <v>0.96146997056581174</v>
          </cell>
          <cell r="W63">
            <v>0.99919428769627272</v>
          </cell>
          <cell r="X63">
            <v>0.99919428769627272</v>
          </cell>
          <cell r="Y63">
            <v>0.97753832545700881</v>
          </cell>
          <cell r="Z63">
            <v>0.96820563436021467</v>
          </cell>
        </row>
        <row r="64">
          <cell r="C64">
            <v>0.92656856141387078</v>
          </cell>
          <cell r="D64">
            <v>1</v>
          </cell>
          <cell r="E64">
            <v>0.94272539684907908</v>
          </cell>
          <cell r="F64">
            <v>0.86818620016419679</v>
          </cell>
          <cell r="G64">
            <v>0.9478643970976337</v>
          </cell>
          <cell r="H64">
            <v>0.91096453320543713</v>
          </cell>
          <cell r="I64">
            <v>0.91416988778587394</v>
          </cell>
          <cell r="J64">
            <v>0.93599067432290217</v>
          </cell>
          <cell r="K64">
            <v>0.91315159863553619</v>
          </cell>
          <cell r="L64">
            <v>0.93589476636971691</v>
          </cell>
          <cell r="M64">
            <v>0.94851914958345074</v>
          </cell>
          <cell r="N64">
            <v>0.91489987801981787</v>
          </cell>
          <cell r="O64">
            <v>0.90057760244520979</v>
          </cell>
          <cell r="P64">
            <v>0.88859914172748367</v>
          </cell>
          <cell r="Q64">
            <v>0.92125569281408348</v>
          </cell>
          <cell r="R64">
            <v>0.88795210552173209</v>
          </cell>
          <cell r="S64">
            <v>0.91660244671031943</v>
          </cell>
          <cell r="T64">
            <v>0.92006588666253242</v>
          </cell>
          <cell r="U64">
            <v>0.92670037739070121</v>
          </cell>
          <cell r="V64">
            <v>0.89086784746980097</v>
          </cell>
          <cell r="W64">
            <v>0.92582201372369288</v>
          </cell>
          <cell r="X64">
            <v>0.92582201372369288</v>
          </cell>
          <cell r="Y64">
            <v>0.90575627994562491</v>
          </cell>
          <cell r="Z64">
            <v>0.89710890178194835</v>
          </cell>
        </row>
        <row r="65">
          <cell r="C65">
            <v>0.98286156765351806</v>
          </cell>
          <cell r="D65">
            <v>1.0607542804536219</v>
          </cell>
          <cell r="E65">
            <v>1</v>
          </cell>
          <cell r="F65">
            <v>0.92093222805493669</v>
          </cell>
          <cell r="G65">
            <v>1.0054512165109066</v>
          </cell>
          <cell r="H65">
            <v>0.96630952793910296</v>
          </cell>
          <cell r="I65">
            <v>0.96970962153067297</v>
          </cell>
          <cell r="J65">
            <v>0.99285611425269049</v>
          </cell>
          <cell r="K65">
            <v>0.96862946695571273</v>
          </cell>
          <cell r="L65">
            <v>0.99275437948081968</v>
          </cell>
          <cell r="M65">
            <v>1.0061457480128746</v>
          </cell>
          <cell r="N65">
            <v>0.97048396179601837</v>
          </cell>
          <cell r="O65">
            <v>0.9552915466744164</v>
          </cell>
          <cell r="P65">
            <v>0.94258534319484288</v>
          </cell>
          <cell r="Q65">
            <v>0.97722591954480598</v>
          </cell>
          <cell r="R65">
            <v>0.94189899676998345</v>
          </cell>
          <cell r="S65">
            <v>0.97228996882223417</v>
          </cell>
          <cell r="T65">
            <v>0.97596382757663824</v>
          </cell>
          <cell r="U65">
            <v>0.98300139201517311</v>
          </cell>
          <cell r="V65">
            <v>0.94499188252209565</v>
          </cell>
          <cell r="W65">
            <v>0.98206966399559903</v>
          </cell>
          <cell r="X65">
            <v>0.98206966399559903</v>
          </cell>
          <cell r="Y65">
            <v>0.96078485100007072</v>
          </cell>
          <cell r="Z65">
            <v>0.95161210759824955</v>
          </cell>
        </row>
        <row r="66">
          <cell r="C66">
            <v>1.0672463594084223</v>
          </cell>
          <cell r="D66">
            <v>1.1518266471073528</v>
          </cell>
          <cell r="E66">
            <v>1.0858562329956234</v>
          </cell>
          <cell r="F66">
            <v>1</v>
          </cell>
          <cell r="G66">
            <v>1.0917754704214</v>
          </cell>
          <cell r="H66">
            <v>1.0492732239157334</v>
          </cell>
          <cell r="I66">
            <v>1.0529652367349083</v>
          </cell>
          <cell r="J66">
            <v>1.0780990001290989</v>
          </cell>
          <cell r="K66">
            <v>1.0517923441570889</v>
          </cell>
          <cell r="L66">
            <v>1.0779885307929504</v>
          </cell>
          <cell r="M66">
            <v>1.0925296317818238</v>
          </cell>
          <cell r="N66">
            <v>1.053806058938493</v>
          </cell>
          <cell r="O66">
            <v>1.0373092802844446</v>
          </cell>
          <cell r="P66">
            <v>1.0235121700384391</v>
          </cell>
          <cell r="Q66">
            <v>1.0611268557826072</v>
          </cell>
          <cell r="R66">
            <v>1.0227668964950112</v>
          </cell>
          <cell r="S66">
            <v>1.0557671229247434</v>
          </cell>
          <cell r="T66">
            <v>1.0597564053523585</v>
          </cell>
          <cell r="U66">
            <v>1.0673981885630499</v>
          </cell>
          <cell r="V66">
            <v>1.0261253257668854</v>
          </cell>
          <cell r="W66">
            <v>1.0663864658855389</v>
          </cell>
          <cell r="X66">
            <v>1.0663864658855389</v>
          </cell>
          <cell r="Y66">
            <v>1.0432742190261981</v>
          </cell>
          <cell r="Z66">
            <v>1.0333139384296612</v>
          </cell>
        </row>
        <row r="67">
          <cell r="C67">
            <v>0.97753282458021329</v>
          </cell>
          <cell r="D67">
            <v>1.0550032294302918</v>
          </cell>
          <cell r="E67">
            <v>0.9945783381417318</v>
          </cell>
          <cell r="F67">
            <v>0.91593924492004131</v>
          </cell>
          <cell r="G67">
            <v>1</v>
          </cell>
          <cell r="H67">
            <v>0.96107052442819441</v>
          </cell>
          <cell r="I67">
            <v>0.96445218386202436</v>
          </cell>
          <cell r="J67">
            <v>0.98747318412729823</v>
          </cell>
          <cell r="K67">
            <v>0.96337788551992432</v>
          </cell>
          <cell r="L67">
            <v>0.98737200092695976</v>
          </cell>
          <cell r="M67">
            <v>1.0006907659870146</v>
          </cell>
          <cell r="N67">
            <v>0.96522232591628787</v>
          </cell>
          <cell r="O67">
            <v>0.95011227893228567</v>
          </cell>
          <cell r="P67">
            <v>0.9374749641914808</v>
          </cell>
          <cell r="Q67">
            <v>0.97192773104989882</v>
          </cell>
          <cell r="R67">
            <v>0.93679233890485458</v>
          </cell>
          <cell r="S67">
            <v>0.96701854138309384</v>
          </cell>
          <cell r="T67">
            <v>0.97067248171761655</v>
          </cell>
          <cell r="U67">
            <v>0.97767189086145989</v>
          </cell>
          <cell r="V67">
            <v>0.93986845607625247</v>
          </cell>
          <cell r="W67">
            <v>0.9767452143561518</v>
          </cell>
          <cell r="X67">
            <v>0.9767452143561518</v>
          </cell>
          <cell r="Y67">
            <v>0.95557580041940171</v>
          </cell>
          <cell r="Z67">
            <v>0.94645278853061787</v>
          </cell>
        </row>
        <row r="68">
          <cell r="C68">
            <v>1.0171291281270056</v>
          </cell>
          <cell r="D68">
            <v>1.0977375776434142</v>
          </cell>
          <cell r="E68">
            <v>1.0348650935200343</v>
          </cell>
          <cell r="F68">
            <v>0.95304061631168568</v>
          </cell>
          <cell r="G68">
            <v>1.0405063672043915</v>
          </cell>
          <cell r="H68">
            <v>1</v>
          </cell>
          <cell r="I68">
            <v>1.0035186381726169</v>
          </cell>
          <cell r="J68">
            <v>1.0274721355280483</v>
          </cell>
          <cell r="K68">
            <v>1.0024008239073847</v>
          </cell>
          <cell r="L68">
            <v>1.0273668537638421</v>
          </cell>
          <cell r="M68">
            <v>1.0412251136121284</v>
          </cell>
          <cell r="N68">
            <v>1.00431997588373</v>
          </cell>
          <cell r="O68">
            <v>0.9885978757881182</v>
          </cell>
          <cell r="P68">
            <v>0.97544866933594476</v>
          </cell>
          <cell r="Q68">
            <v>1.0112969926199371</v>
          </cell>
          <cell r="R68">
            <v>0.97473839337879542</v>
          </cell>
          <cell r="S68">
            <v>1.0061889495138125</v>
          </cell>
          <cell r="T68">
            <v>1.0099908976972682</v>
          </cell>
          <cell r="U68">
            <v>1.0172738274781061</v>
          </cell>
          <cell r="V68">
            <v>0.97793911288190183</v>
          </cell>
          <cell r="W68">
            <v>1.0163096146739943</v>
          </cell>
          <cell r="X68">
            <v>1.0163096146739943</v>
          </cell>
          <cell r="Y68">
            <v>0.99428270468282032</v>
          </cell>
          <cell r="Z68">
            <v>0.98479015272445947</v>
          </cell>
        </row>
        <row r="69">
          <cell r="C69">
            <v>1.0135627674829966</v>
          </cell>
          <cell r="D69">
            <v>1.093888579530887</v>
          </cell>
          <cell r="E69">
            <v>1.0312365452469308</v>
          </cell>
          <cell r="F69">
            <v>0.94969896926593167</v>
          </cell>
          <cell r="G69">
            <v>1.0368580389290312</v>
          </cell>
          <cell r="H69">
            <v>0.99649369923111319</v>
          </cell>
          <cell r="I69">
            <v>1</v>
          </cell>
          <cell r="J69">
            <v>1.0238695091892367</v>
          </cell>
          <cell r="K69">
            <v>0.99888610512778542</v>
          </cell>
          <cell r="L69">
            <v>1.023764596574561</v>
          </cell>
          <cell r="M69">
            <v>1.0375742651956859</v>
          </cell>
          <cell r="N69">
            <v>1.0007985279800804</v>
          </cell>
          <cell r="O69">
            <v>0.98513155429612242</v>
          </cell>
          <cell r="P69">
            <v>0.97202845291664253</v>
          </cell>
          <cell r="Q69">
            <v>1.0077510811971411</v>
          </cell>
          <cell r="R69">
            <v>0.97132066740062784</v>
          </cell>
          <cell r="S69">
            <v>1.0026609484264868</v>
          </cell>
          <cell r="T69">
            <v>1.0064495658361037</v>
          </cell>
          <cell r="U69">
            <v>1.0137069594746511</v>
          </cell>
          <cell r="V69">
            <v>0.97451016421847947</v>
          </cell>
          <cell r="W69">
            <v>1.0127461274906358</v>
          </cell>
          <cell r="X69">
            <v>1.0127461274906358</v>
          </cell>
          <cell r="Y69">
            <v>0.99079645047090015</v>
          </cell>
          <cell r="Z69">
            <v>0.98133718225476951</v>
          </cell>
        </row>
        <row r="70">
          <cell r="C70">
            <v>0.98993353975898601</v>
          </cell>
          <cell r="D70">
            <v>1.0683867130657068</v>
          </cell>
          <cell r="E70">
            <v>1.0071952880631516</v>
          </cell>
          <cell r="F70">
            <v>0.92755860072243212</v>
          </cell>
          <cell r="G70">
            <v>1.0126857276471488</v>
          </cell>
          <cell r="H70">
            <v>0.97326240335079295</v>
          </cell>
          <cell r="I70">
            <v>0.97668696159519586</v>
          </cell>
          <cell r="J70">
            <v>1</v>
          </cell>
          <cell r="K70">
            <v>0.97559903499691614</v>
          </cell>
          <cell r="L70">
            <v>0.99989753321713948</v>
          </cell>
          <cell r="M70">
            <v>1.0133852565033425</v>
          </cell>
          <cell r="N70">
            <v>0.97746687346180938</v>
          </cell>
          <cell r="O70">
            <v>0.9621651445370325</v>
          </cell>
          <cell r="P70">
            <v>0.94936751626323446</v>
          </cell>
          <cell r="Q70">
            <v>0.98425734153870914</v>
          </cell>
          <cell r="R70">
            <v>0.94867623137813706</v>
          </cell>
          <cell r="S70">
            <v>0.97928587522882293</v>
          </cell>
          <cell r="T70">
            <v>0.98298616845526821</v>
          </cell>
          <cell r="U70">
            <v>0.99007437019720135</v>
          </cell>
          <cell r="V70">
            <v>0.95179137133418212</v>
          </cell>
          <cell r="W70">
            <v>0.98913593812612999</v>
          </cell>
          <cell r="X70">
            <v>0.98913593812612999</v>
          </cell>
          <cell r="Y70">
            <v>0.96769797476972841</v>
          </cell>
          <cell r="Z70">
            <v>0.95845923083680185</v>
          </cell>
        </row>
        <row r="71">
          <cell r="C71">
            <v>1.0146930288446987</v>
          </cell>
          <cell r="D71">
            <v>1.095108415179074</v>
          </cell>
          <cell r="E71">
            <v>1.0323865152924587</v>
          </cell>
          <cell r="F71">
            <v>0.95075801374215596</v>
          </cell>
          <cell r="G71">
            <v>1.0380142777102581</v>
          </cell>
          <cell r="H71">
            <v>0.99760492624295116</v>
          </cell>
          <cell r="I71">
            <v>1.0011151370176203</v>
          </cell>
          <cell r="J71">
            <v>1.0250112639801463</v>
          </cell>
          <cell r="K71">
            <v>1</v>
          </cell>
          <cell r="L71">
            <v>1.0249062343735305</v>
          </cell>
          <cell r="M71">
            <v>1.0387313026673359</v>
          </cell>
          <cell r="N71">
            <v>1.0019145554658109</v>
          </cell>
          <cell r="O71">
            <v>0.98623011095954383</v>
          </cell>
          <cell r="P71">
            <v>0.97311239782667003</v>
          </cell>
          <cell r="Q71">
            <v>1.0088748617323309</v>
          </cell>
          <cell r="R71">
            <v>0.97240382303282602</v>
          </cell>
          <cell r="S71">
            <v>1.0037790527661996</v>
          </cell>
          <cell r="T71">
            <v>1.0075718950033354</v>
          </cell>
          <cell r="U71">
            <v>1.0148373816301806</v>
          </cell>
          <cell r="V71">
            <v>0.97559687657664673</v>
          </cell>
          <cell r="W71">
            <v>1.0138754781868522</v>
          </cell>
          <cell r="X71">
            <v>1.0138754781868522</v>
          </cell>
          <cell r="Y71">
            <v>0.99190132426974709</v>
          </cell>
          <cell r="Z71">
            <v>0.9824315076734691</v>
          </cell>
        </row>
        <row r="72">
          <cell r="C72">
            <v>0.99003498545886526</v>
          </cell>
          <cell r="D72">
            <v>1.068496198433659</v>
          </cell>
          <cell r="E72">
            <v>1.0072985027001036</v>
          </cell>
          <cell r="F72">
            <v>0.92765365440800807</v>
          </cell>
          <cell r="G72">
            <v>1.0127895049294338</v>
          </cell>
          <cell r="H72">
            <v>0.97336214063790227</v>
          </cell>
          <cell r="I72">
            <v>0.97678704982173092</v>
          </cell>
          <cell r="J72">
            <v>1.000102477283378</v>
          </cell>
          <cell r="K72">
            <v>0.97569901173568885</v>
          </cell>
          <cell r="L72">
            <v>1</v>
          </cell>
          <cell r="M72">
            <v>1.0134891054714443</v>
          </cell>
          <cell r="N72">
            <v>0.9775670416115938</v>
          </cell>
          <cell r="O72">
            <v>0.96226374460720576</v>
          </cell>
          <cell r="P72">
            <v>0.94946480486722851</v>
          </cell>
          <cell r="Q72">
            <v>0.98435820555721498</v>
          </cell>
          <cell r="R72">
            <v>0.94877344914113404</v>
          </cell>
          <cell r="S72">
            <v>0.97938622978496681</v>
          </cell>
          <cell r="T72">
            <v>0.98308690220740969</v>
          </cell>
          <cell r="U72">
            <v>0.99017583032900136</v>
          </cell>
          <cell r="V72">
            <v>0.95188890832825912</v>
          </cell>
          <cell r="W72">
            <v>0.98923730208996064</v>
          </cell>
          <cell r="X72">
            <v>0.98923730208996064</v>
          </cell>
          <cell r="Y72">
            <v>0.96779714182931331</v>
          </cell>
          <cell r="Z72">
            <v>0.95855745113500657</v>
          </cell>
        </row>
        <row r="73">
          <cell r="C73">
            <v>0.97685804426909073</v>
          </cell>
          <cell r="D73">
            <v>1.0542749721385778</v>
          </cell>
          <cell r="E73">
            <v>0.99389179149739248</v>
          </cell>
          <cell r="F73">
            <v>0.91530698198920624</v>
          </cell>
          <cell r="G73">
            <v>0.99930971084125753</v>
          </cell>
          <cell r="H73">
            <v>0.96040710786439465</v>
          </cell>
          <cell r="I73">
            <v>0.96378643297537891</v>
          </cell>
          <cell r="J73">
            <v>0.98679154209374631</v>
          </cell>
          <cell r="K73">
            <v>0.96271287620977763</v>
          </cell>
          <cell r="L73">
            <v>0.98669042873907409</v>
          </cell>
          <cell r="M73">
            <v>1</v>
          </cell>
          <cell r="N73">
            <v>0.96455604340893175</v>
          </cell>
          <cell r="O73">
            <v>0.94945642672655062</v>
          </cell>
          <cell r="P73">
            <v>0.93682783538710701</v>
          </cell>
          <cell r="Q73">
            <v>0.97125681987407397</v>
          </cell>
          <cell r="R73">
            <v>0.93614568130931564</v>
          </cell>
          <cell r="S73">
            <v>0.96635101896767417</v>
          </cell>
          <cell r="T73">
            <v>0.97000243702679723</v>
          </cell>
          <cell r="U73">
            <v>0.97699701455439103</v>
          </cell>
          <cell r="V73">
            <v>0.93921967507037907</v>
          </cell>
          <cell r="W73">
            <v>0.97607097772382823</v>
          </cell>
          <cell r="X73">
            <v>0.97607097772382823</v>
          </cell>
          <cell r="Y73">
            <v>0.95491617680401553</v>
          </cell>
          <cell r="Z73">
            <v>0.94579946243143365</v>
          </cell>
        </row>
        <row r="74">
          <cell r="C74">
            <v>1.0127540550331127</v>
          </cell>
          <cell r="D74">
            <v>1.0930157758512005</v>
          </cell>
          <cell r="E74">
            <v>1.030413731051627</v>
          </cell>
          <cell r="F74">
            <v>0.94894121315577529</v>
          </cell>
          <cell r="G74">
            <v>1.0360307393954005</v>
          </cell>
          <cell r="H74">
            <v>0.99569860603446758</v>
          </cell>
          <cell r="I74">
            <v>0.99920210915808194</v>
          </cell>
          <cell r="J74">
            <v>1.0230525730845352</v>
          </cell>
          <cell r="K74">
            <v>0.99808910305238474</v>
          </cell>
          <cell r="L74">
            <v>1.0229477441786743</v>
          </cell>
          <cell r="M74">
            <v>1.0367463941916764</v>
          </cell>
          <cell r="N74">
            <v>1</v>
          </cell>
          <cell r="O74">
            <v>0.98434552685086496</v>
          </cell>
          <cell r="P74">
            <v>0.97125288031597645</v>
          </cell>
          <cell r="Q74">
            <v>1.0069470058385206</v>
          </cell>
          <cell r="R74">
            <v>0.97054565953554317</v>
          </cell>
          <cell r="S74">
            <v>1.0018609344381884</v>
          </cell>
          <cell r="T74">
            <v>1.0056465289446705</v>
          </cell>
          <cell r="U74">
            <v>1.0128981319752977</v>
          </cell>
          <cell r="V74">
            <v>0.97373261148309342</v>
          </cell>
          <cell r="W74">
            <v>1.011938066630323</v>
          </cell>
          <cell r="X74">
            <v>1.011938066630323</v>
          </cell>
          <cell r="Y74">
            <v>0.99000590305686442</v>
          </cell>
          <cell r="Z74">
            <v>0.98055418230421476</v>
          </cell>
        </row>
        <row r="75">
          <cell r="C75">
            <v>1.0288603213072272</v>
          </cell>
          <cell r="D75">
            <v>1.1103984790259527</v>
          </cell>
          <cell r="E75">
            <v>1.0468008468003551</v>
          </cell>
          <cell r="F75">
            <v>0.96403263617364543</v>
          </cell>
          <cell r="G75">
            <v>1.052507184860064</v>
          </cell>
          <cell r="H75">
            <v>1.0115336321179043</v>
          </cell>
          <cell r="I75">
            <v>1.0150928529687602</v>
          </cell>
          <cell r="J75">
            <v>1.0393226211506263</v>
          </cell>
          <cell r="K75">
            <v>1.0139621462450166</v>
          </cell>
          <cell r="L75">
            <v>1.0392161251052829</v>
          </cell>
          <cell r="M75">
            <v>1.0532342210244539</v>
          </cell>
          <cell r="N75">
            <v>1.0159034330142354</v>
          </cell>
          <cell r="O75">
            <v>1</v>
          </cell>
          <cell r="P75">
            <v>0.98669913543796484</v>
          </cell>
          <cell r="Q75">
            <v>1.0229609200947585</v>
          </cell>
          <cell r="R75">
            <v>0.98598066741922363</v>
          </cell>
          <cell r="S75">
            <v>1.0177939626986054</v>
          </cell>
          <cell r="T75">
            <v>1.0216397611537407</v>
          </cell>
          <cell r="U75">
            <v>1.029006689567411</v>
          </cell>
          <cell r="V75">
            <v>0.98921830284359136</v>
          </cell>
          <cell r="W75">
            <v>1.0280313558875331</v>
          </cell>
          <cell r="X75">
            <v>1.0280313558875331</v>
          </cell>
          <cell r="Y75">
            <v>1.0057503956198268</v>
          </cell>
          <cell r="Z75">
            <v>0.99614836005931817</v>
          </cell>
        </row>
        <row r="76">
          <cell r="C76">
            <v>1.0427295255007478</v>
          </cell>
          <cell r="D76">
            <v>1.1253668308253677</v>
          </cell>
          <cell r="E76">
            <v>1.0609118921906351</v>
          </cell>
          <cell r="F76">
            <v>0.97702795264510045</v>
          </cell>
          <cell r="G76">
            <v>1.0666951526139619</v>
          </cell>
          <cell r="H76">
            <v>1.0251692697277131</v>
          </cell>
          <cell r="I76">
            <v>1.0287764694535708</v>
          </cell>
          <cell r="J76">
            <v>1.0533328588448632</v>
          </cell>
          <cell r="K76">
            <v>1.0276305206195915</v>
          </cell>
          <cell r="L76">
            <v>1.0532249272155361</v>
          </cell>
          <cell r="M76">
            <v>1.0674319893439008</v>
          </cell>
          <cell r="N76">
            <v>1.0295979762496779</v>
          </cell>
          <cell r="O76">
            <v>1.0134801623760736</v>
          </cell>
          <cell r="P76">
            <v>1</v>
          </cell>
          <cell r="Q76">
            <v>1.0367505994020134</v>
          </cell>
          <cell r="R76">
            <v>0.99927184691570414</v>
          </cell>
          <cell r="S76">
            <v>1.0315139905811701</v>
          </cell>
          <cell r="T76">
            <v>1.0354116310239461</v>
          </cell>
          <cell r="U76">
            <v>1.0428778668288456</v>
          </cell>
          <cell r="V76">
            <v>1.0025531261913068</v>
          </cell>
          <cell r="W76">
            <v>1.0418893854925921</v>
          </cell>
          <cell r="X76">
            <v>1.0418893854925921</v>
          </cell>
          <cell r="Y76">
            <v>1.0193080742625824</v>
          </cell>
          <cell r="Z76">
            <v>1.0095766017035772</v>
          </cell>
        </row>
        <row r="77">
          <cell r="C77">
            <v>1.005766985909806</v>
          </cell>
          <cell r="D77">
            <v>1.0854749748632573</v>
          </cell>
          <cell r="E77">
            <v>1.0233048264477085</v>
          </cell>
          <cell r="F77">
            <v>0.94239439379985845</v>
          </cell>
          <cell r="G77">
            <v>1.0288830826133306</v>
          </cell>
          <cell r="H77">
            <v>0.98882920378249084</v>
          </cell>
          <cell r="I77">
            <v>0.99230853596511825</v>
          </cell>
          <cell r="J77">
            <v>1.0159944536828955</v>
          </cell>
          <cell r="K77">
            <v>0.99120320857525201</v>
          </cell>
          <cell r="L77">
            <v>1.0158903479998227</v>
          </cell>
          <cell r="M77">
            <v>1.0295938000514144</v>
          </cell>
          <cell r="N77">
            <v>0.99310092209595913</v>
          </cell>
          <cell r="O77">
            <v>0.97755445037662669</v>
          </cell>
          <cell r="P77">
            <v>0.96455213103015247</v>
          </cell>
          <cell r="Q77">
            <v>1</v>
          </cell>
          <cell r="R77">
            <v>0.96384978942097865</v>
          </cell>
          <cell r="S77">
            <v>0.99494901780248413</v>
          </cell>
          <cell r="T77">
            <v>0.998708495197553</v>
          </cell>
          <cell r="U77">
            <v>1.0059100688539426</v>
          </cell>
          <cell r="V77">
            <v>0.96701475433876638</v>
          </cell>
          <cell r="W77">
            <v>1.0049566270745758</v>
          </cell>
          <cell r="X77">
            <v>1.0049566270745758</v>
          </cell>
          <cell r="Y77">
            <v>0.98317577520621469</v>
          </cell>
          <cell r="Z77">
            <v>0.97378926261136478</v>
          </cell>
        </row>
        <row r="78">
          <cell r="C78">
            <v>1.0434893454860934</v>
          </cell>
          <cell r="D78">
            <v>1.1261868672662612</v>
          </cell>
          <cell r="E78">
            <v>1.0616849613698072</v>
          </cell>
          <cell r="F78">
            <v>0.97773989696671593</v>
          </cell>
          <cell r="G78">
            <v>1.0674724359606074</v>
          </cell>
          <cell r="H78">
            <v>1.0259162938413031</v>
          </cell>
          <cell r="I78">
            <v>1.0295261220747227</v>
          </cell>
          <cell r="J78">
            <v>1.0541004053061445</v>
          </cell>
          <cell r="K78">
            <v>1.0283793382065327</v>
          </cell>
          <cell r="L78">
            <v>1.0539923950288008</v>
          </cell>
          <cell r="M78">
            <v>1.0682098096114445</v>
          </cell>
          <cell r="N78">
            <v>1.0303482274894231</v>
          </cell>
          <cell r="O78">
            <v>1.0142186688279311</v>
          </cell>
          <cell r="P78">
            <v>1.0007286836775633</v>
          </cell>
          <cell r="Q78">
            <v>1.0375060626415016</v>
          </cell>
          <cell r="R78">
            <v>1</v>
          </cell>
          <cell r="S78">
            <v>1.0322656379892847</v>
          </cell>
          <cell r="T78">
            <v>1.0361661185790323</v>
          </cell>
          <cell r="U78">
            <v>1.0436377949080957</v>
          </cell>
          <cell r="V78">
            <v>1.0032836702902523</v>
          </cell>
          <cell r="W78">
            <v>1.042648593281627</v>
          </cell>
          <cell r="X78">
            <v>1.042648593281627</v>
          </cell>
          <cell r="Y78">
            <v>1.0200508274187059</v>
          </cell>
          <cell r="Z78">
            <v>1.0103122636944883</v>
          </cell>
        </row>
        <row r="79">
          <cell r="C79">
            <v>1.0108728868653141</v>
          </cell>
          <cell r="D79">
            <v>1.0909855233192907</v>
          </cell>
          <cell r="E79">
            <v>1.0284997604277784</v>
          </cell>
          <cell r="F79">
            <v>0.94717857592472265</v>
          </cell>
          <cell r="G79">
            <v>1.0341063353032858</v>
          </cell>
          <cell r="H79">
            <v>0.99384911798444708</v>
          </cell>
          <cell r="I79">
            <v>0.99734611342880886</v>
          </cell>
          <cell r="J79">
            <v>1.0211522756481473</v>
          </cell>
          <cell r="K79">
            <v>0.99623517470723733</v>
          </cell>
          <cell r="L79">
            <v>1.0210476414596508</v>
          </cell>
          <cell r="M79">
            <v>1.0348206607866695</v>
          </cell>
          <cell r="N79">
            <v>0.99814252220620614</v>
          </cell>
          <cell r="O79">
            <v>0.98251712689331927</v>
          </cell>
          <cell r="P79">
            <v>0.96944879965863129</v>
          </cell>
          <cell r="Q79">
            <v>1.0050766241356486</v>
          </cell>
          <cell r="R79">
            <v>0.96874289252509294</v>
          </cell>
          <cell r="S79">
            <v>1</v>
          </cell>
          <cell r="T79">
            <v>1.0037785628487501</v>
          </cell>
          <cell r="U79">
            <v>1.0110166961877782</v>
          </cell>
          <cell r="V79">
            <v>0.97192392478017076</v>
          </cell>
          <cell r="W79">
            <v>1.0100584141428626</v>
          </cell>
          <cell r="X79">
            <v>1.0100584141428626</v>
          </cell>
          <cell r="Y79">
            <v>0.98816698907621148</v>
          </cell>
          <cell r="Z79">
            <v>0.97873282468497302</v>
          </cell>
        </row>
        <row r="80">
          <cell r="C80">
            <v>1.0070676185755851</v>
          </cell>
          <cell r="D80">
            <v>1.0868786839031956</v>
          </cell>
          <cell r="E80">
            <v>1.0246281386094449</v>
          </cell>
          <cell r="F80">
            <v>0.94361307461737853</v>
          </cell>
          <cell r="G80">
            <v>1.0302136084361722</v>
          </cell>
          <cell r="H80">
            <v>0.99010793293281441</v>
          </cell>
          <cell r="I80">
            <v>0.99359176450064268</v>
          </cell>
          <cell r="J80">
            <v>1.0173083122537405</v>
          </cell>
          <cell r="K80">
            <v>0.99248500772909076</v>
          </cell>
          <cell r="L80">
            <v>1.0172040719438067</v>
          </cell>
          <cell r="M80">
            <v>1.0309252449562394</v>
          </cell>
          <cell r="N80">
            <v>0.99438517532537385</v>
          </cell>
          <cell r="O80">
            <v>0.97881859929834492</v>
          </cell>
          <cell r="P80">
            <v>0.96579946567827668</v>
          </cell>
          <cell r="Q80">
            <v>1.0012931749440976</v>
          </cell>
          <cell r="R80">
            <v>0.96509621581853167</v>
          </cell>
          <cell r="S80">
            <v>0.9962356609429609</v>
          </cell>
          <cell r="T80">
            <v>1</v>
          </cell>
          <cell r="U80">
            <v>1.0072108865510001</v>
          </cell>
          <cell r="V80">
            <v>0.96826527358965009</v>
          </cell>
          <cell r="W80">
            <v>1.0062562118046137</v>
          </cell>
          <cell r="X80">
            <v>1.0062562118046137</v>
          </cell>
          <cell r="Y80">
            <v>0.98444719348435528</v>
          </cell>
          <cell r="Z80">
            <v>0.97504854248660522</v>
          </cell>
        </row>
        <row r="81">
          <cell r="C81">
            <v>0.9998577577175467</v>
          </cell>
          <cell r="D81">
            <v>1.0790974347239262</v>
          </cell>
          <cell r="E81">
            <v>1.0172925573889366</v>
          </cell>
          <cell r="F81">
            <v>0.93685750145989788</v>
          </cell>
          <cell r="G81">
            <v>1.0228380393741974</v>
          </cell>
          <cell r="H81">
            <v>0.98301949090646612</v>
          </cell>
          <cell r="I81">
            <v>0.986478380811596</v>
          </cell>
          <cell r="J81">
            <v>1.0100251355873617</v>
          </cell>
          <cell r="K81">
            <v>0.98537954760165947</v>
          </cell>
          <cell r="L81">
            <v>1.0099216415611099</v>
          </cell>
          <cell r="M81">
            <v>1.0235445811020218</v>
          </cell>
          <cell r="N81">
            <v>0.98726611140041853</v>
          </cell>
          <cell r="O81">
            <v>0.97181098056844972</v>
          </cell>
          <cell r="P81">
            <v>0.95888505433601023</v>
          </cell>
          <cell r="Q81">
            <v>0.99412465484049084</v>
          </cell>
          <cell r="R81">
            <v>0.95818683922621017</v>
          </cell>
          <cell r="S81">
            <v>0.98910334890677998</v>
          </cell>
          <cell r="T81">
            <v>0.99284073807453344</v>
          </cell>
          <cell r="U81">
            <v>1</v>
          </cell>
          <cell r="V81">
            <v>0.96133320888268814</v>
          </cell>
          <cell r="W81">
            <v>0.99905216002017649</v>
          </cell>
          <cell r="X81">
            <v>0.99905216002017649</v>
          </cell>
          <cell r="Y81">
            <v>0.9773992781744103</v>
          </cell>
          <cell r="Z81">
            <v>0.96806791458089914</v>
          </cell>
        </row>
        <row r="82">
          <cell r="C82">
            <v>1.040074085113146</v>
          </cell>
          <cell r="D82">
            <v>1.1225009442647984</v>
          </cell>
          <cell r="E82">
            <v>1.0582101481454982</v>
          </cell>
          <cell r="F82">
            <v>0.97453982948197826</v>
          </cell>
          <cell r="G82">
            <v>1.0639786807770777</v>
          </cell>
          <cell r="H82">
            <v>1.0225585487148445</v>
          </cell>
          <cell r="I82">
            <v>1.0261565622580884</v>
          </cell>
          <cell r="J82">
            <v>1.0506504157505032</v>
          </cell>
          <cell r="K82">
            <v>1.0250135317252997</v>
          </cell>
          <cell r="L82">
            <v>1.0505427589824903</v>
          </cell>
          <cell r="M82">
            <v>1.064713641060667</v>
          </cell>
          <cell r="N82">
            <v>1.0269759769849947</v>
          </cell>
          <cell r="O82">
            <v>1.0108992091284763</v>
          </cell>
          <cell r="P82">
            <v>0.99745337566198988</v>
          </cell>
          <cell r="Q82">
            <v>1.0341103850931299</v>
          </cell>
          <cell r="R82">
            <v>0.99672707691006035</v>
          </cell>
          <cell r="S82">
            <v>1.0288871119477581</v>
          </cell>
          <cell r="T82">
            <v>1.0327748265645218</v>
          </cell>
          <cell r="U82">
            <v>1.0402220486716072</v>
          </cell>
          <cell r="V82">
            <v>1</v>
          </cell>
          <cell r="W82">
            <v>1.0392360846259825</v>
          </cell>
          <cell r="X82">
            <v>1.0392360846259825</v>
          </cell>
          <cell r="Y82">
            <v>1.0167122795127352</v>
          </cell>
          <cell r="Z82">
            <v>1.0070055893585934</v>
          </cell>
        </row>
        <row r="83">
          <cell r="C83">
            <v>1.0008063619995116</v>
          </cell>
          <cell r="D83">
            <v>1.0801212167962613</v>
          </cell>
          <cell r="E83">
            <v>1.0182577027493656</v>
          </cell>
          <cell r="F83">
            <v>0.93774633492707471</v>
          </cell>
          <cell r="G83">
            <v>1.0238084459509507</v>
          </cell>
          <cell r="H83">
            <v>0.98395212006409494</v>
          </cell>
          <cell r="I83">
            <v>0.9874142915537798</v>
          </cell>
          <cell r="J83">
            <v>1.0109833860596062</v>
          </cell>
          <cell r="K83">
            <v>0.98631441583766655</v>
          </cell>
          <cell r="L83">
            <v>1.0108797938445113</v>
          </cell>
          <cell r="M83">
            <v>1.0245156580026318</v>
          </cell>
          <cell r="N83">
            <v>0.98820276949351671</v>
          </cell>
          <cell r="O83">
            <v>0.97273297577257956</v>
          </cell>
          <cell r="P83">
            <v>0.95979478620680314</v>
          </cell>
          <cell r="Q83">
            <v>0.99506781990283055</v>
          </cell>
          <cell r="R83">
            <v>0.95909590867293548</v>
          </cell>
          <cell r="S83">
            <v>0.99004175005918038</v>
          </cell>
          <cell r="T83">
            <v>0.9937826850346656</v>
          </cell>
          <cell r="U83">
            <v>1.0009487392327987</v>
          </cell>
          <cell r="V83">
            <v>0.9622452634137475</v>
          </cell>
          <cell r="W83">
            <v>1</v>
          </cell>
          <cell r="X83">
            <v>1</v>
          </cell>
          <cell r="Y83">
            <v>0.97832657521572342</v>
          </cell>
          <cell r="Z83">
            <v>0.96898635859147575</v>
          </cell>
        </row>
        <row r="84">
          <cell r="C84">
            <v>1.0008063619995116</v>
          </cell>
          <cell r="D84">
            <v>1.0801212167962613</v>
          </cell>
          <cell r="E84">
            <v>1.0182577027493656</v>
          </cell>
          <cell r="F84">
            <v>0.93774633492707471</v>
          </cell>
          <cell r="G84">
            <v>1.0238084459509507</v>
          </cell>
          <cell r="H84">
            <v>0.98395212006409494</v>
          </cell>
          <cell r="I84">
            <v>0.9874142915537798</v>
          </cell>
          <cell r="J84">
            <v>1.0109833860596062</v>
          </cell>
          <cell r="K84">
            <v>0.98631441583766655</v>
          </cell>
          <cell r="L84">
            <v>1.0108797938445113</v>
          </cell>
          <cell r="M84">
            <v>1.0245156580026318</v>
          </cell>
          <cell r="N84">
            <v>0.98820276949351671</v>
          </cell>
          <cell r="O84">
            <v>0.97273297577257956</v>
          </cell>
          <cell r="P84">
            <v>0.95979478620680314</v>
          </cell>
          <cell r="Q84">
            <v>0.99506781990283055</v>
          </cell>
          <cell r="R84">
            <v>0.95909590867293548</v>
          </cell>
          <cell r="S84">
            <v>0.99004175005918038</v>
          </cell>
          <cell r="T84">
            <v>0.9937826850346656</v>
          </cell>
          <cell r="U84">
            <v>1.0009487392327987</v>
          </cell>
          <cell r="V84">
            <v>0.9622452634137475</v>
          </cell>
          <cell r="W84">
            <v>1</v>
          </cell>
          <cell r="X84">
            <v>1</v>
          </cell>
          <cell r="Y84">
            <v>0.97832657521572342</v>
          </cell>
          <cell r="Z84">
            <v>0.96898635859147575</v>
          </cell>
        </row>
        <row r="85">
          <cell r="C85">
            <v>1.0229777942798204</v>
          </cell>
          <cell r="D85">
            <v>1.1040497561441505</v>
          </cell>
          <cell r="E85">
            <v>1.0408157445021231</v>
          </cell>
          <cell r="F85">
            <v>0.95852076257899799</v>
          </cell>
          <cell r="G85">
            <v>1.0464894564733647</v>
          </cell>
          <cell r="H85">
            <v>1.0057501707414327</v>
          </cell>
          <cell r="I85">
            <v>1.0092890416843194</v>
          </cell>
          <cell r="J85">
            <v>1.0333802757393991</v>
          </cell>
          <cell r="K85">
            <v>1.0081647997962049</v>
          </cell>
          <cell r="L85">
            <v>1.0332743885870725</v>
          </cell>
          <cell r="M85">
            <v>1.0472123357956657</v>
          </cell>
          <cell r="N85">
            <v>1.010094987224093</v>
          </cell>
          <cell r="O85">
            <v>0.99428248236851746</v>
          </cell>
          <cell r="P85">
            <v>0.98105766573412967</v>
          </cell>
          <cell r="Q85">
            <v>1.0171121229977991</v>
          </cell>
          <cell r="R85">
            <v>0.98034330556895322</v>
          </cell>
          <cell r="S85">
            <v>1.0119747077716597</v>
          </cell>
          <cell r="T85">
            <v>1.0157985178063205</v>
          </cell>
          <cell r="U85">
            <v>1.0231233256768959</v>
          </cell>
          <cell r="V85">
            <v>0.98356242975569785</v>
          </cell>
          <cell r="W85">
            <v>1.0221535684845293</v>
          </cell>
          <cell r="X85">
            <v>1.0221535684845293</v>
          </cell>
          <cell r="Y85">
            <v>1</v>
          </cell>
          <cell r="Z85">
            <v>0.99045286424710666</v>
          </cell>
        </row>
        <row r="86">
          <cell r="C86">
            <v>1.0328384431069695</v>
          </cell>
          <cell r="D86">
            <v>1.1146918707569133</v>
          </cell>
          <cell r="E86">
            <v>1.0508483362237535</v>
          </cell>
          <cell r="F86">
            <v>0.96776009962636456</v>
          </cell>
          <cell r="G86">
            <v>1.0565767380246351</v>
          </cell>
          <cell r="H86">
            <v>1.0154447597119669</v>
          </cell>
          <cell r="I86">
            <v>1.0190177424056732</v>
          </cell>
          <cell r="J86">
            <v>1.0433411957720207</v>
          </cell>
          <cell r="K86">
            <v>1.0178826637677119</v>
          </cell>
          <cell r="L86">
            <v>1.0432342879562642</v>
          </cell>
          <cell r="M86">
            <v>1.0573065852979333</v>
          </cell>
          <cell r="N86">
            <v>1.0198314565851827</v>
          </cell>
          <cell r="O86">
            <v>1.0038665324314267</v>
          </cell>
          <cell r="P86">
            <v>0.99051423964519636</v>
          </cell>
          <cell r="Q86">
            <v>1.0269162316683869</v>
          </cell>
          <cell r="R86">
            <v>0.9897929936465597</v>
          </cell>
          <cell r="S86">
            <v>1.02172929606389</v>
          </cell>
          <cell r="T86">
            <v>1.0255899644234765</v>
          </cell>
          <cell r="U86">
            <v>1.0329853773047784</v>
          </cell>
          <cell r="V86">
            <v>0.99304314749329692</v>
          </cell>
          <cell r="W86">
            <v>1.0320062724655958</v>
          </cell>
          <cell r="X86">
            <v>1.0320062724655958</v>
          </cell>
          <cell r="Y86">
            <v>1.0096391621424112</v>
          </cell>
          <cell r="Z86">
            <v>1</v>
          </cell>
        </row>
        <row r="91">
          <cell r="C91">
            <v>1</v>
          </cell>
          <cell r="D91">
            <v>0.98702230151224779</v>
          </cell>
          <cell r="E91">
            <v>0.98670750796334195</v>
          </cell>
          <cell r="F91">
            <v>0.96024630088811846</v>
          </cell>
          <cell r="G91">
            <v>0.86771314963836499</v>
          </cell>
          <cell r="H91">
            <v>0.99266448481581149</v>
          </cell>
          <cell r="I91">
            <v>0.95343343896851485</v>
          </cell>
          <cell r="J91">
            <v>0.96307685166683177</v>
          </cell>
          <cell r="K91">
            <v>0.93153298053893485</v>
          </cell>
          <cell r="L91">
            <v>0.95956227643948633</v>
          </cell>
          <cell r="M91">
            <v>0.98081870742267951</v>
          </cell>
          <cell r="N91">
            <v>0.99338673787453036</v>
          </cell>
          <cell r="O91">
            <v>0.89327783680911899</v>
          </cell>
          <cell r="P91">
            <v>0.92228788277871632</v>
          </cell>
          <cell r="Q91">
            <v>0.97910886060263069</v>
          </cell>
          <cell r="R91">
            <v>0.92646763201850457</v>
          </cell>
          <cell r="S91">
            <v>0.96297994540299081</v>
          </cell>
          <cell r="T91">
            <v>0.97951888636437956</v>
          </cell>
          <cell r="U91">
            <v>0.92849441751651718</v>
          </cell>
          <cell r="V91">
            <v>0.93143087433083926</v>
          </cell>
          <cell r="W91">
            <v>0.94972176451609258</v>
          </cell>
          <cell r="X91">
            <v>0.89430286325363817</v>
          </cell>
          <cell r="Y91">
            <v>0.90765562739272698</v>
          </cell>
          <cell r="Z91">
            <v>0.97034604332509344</v>
          </cell>
        </row>
        <row r="92">
          <cell r="C92">
            <v>1.0131483335967877</v>
          </cell>
          <cell r="D92">
            <v>1</v>
          </cell>
          <cell r="E92">
            <v>0.999681067440499</v>
          </cell>
          <cell r="F92">
            <v>0.9728719395872768</v>
          </cell>
          <cell r="G92">
            <v>0.87912213159612962</v>
          </cell>
          <cell r="H92">
            <v>1.0057163686118531</v>
          </cell>
          <cell r="I92">
            <v>0.96596949988640546</v>
          </cell>
          <cell r="J92">
            <v>0.97573970739189131</v>
          </cell>
          <cell r="K92">
            <v>0.94378108692347062</v>
          </cell>
          <cell r="L92">
            <v>0.97217892135700568</v>
          </cell>
          <cell r="M92">
            <v>0.99371483898584312</v>
          </cell>
          <cell r="N92">
            <v>1.0064481180947293</v>
          </cell>
          <cell r="O92">
            <v>0.90502295180210213</v>
          </cell>
          <cell r="P92">
            <v>0.93441443153376591</v>
          </cell>
          <cell r="Q92">
            <v>0.99198251052940478</v>
          </cell>
          <cell r="R92">
            <v>0.93864913751090984</v>
          </cell>
          <cell r="S92">
            <v>0.97564152697216577</v>
          </cell>
          <cell r="T92">
            <v>0.99239792744665234</v>
          </cell>
          <cell r="U92">
            <v>0.94070257186077944</v>
          </cell>
          <cell r="V92">
            <v>0.94367763818888872</v>
          </cell>
          <cell r="W92">
            <v>0.96220902310008005</v>
          </cell>
          <cell r="X92">
            <v>0.90606145563625939</v>
          </cell>
          <cell r="Y92">
            <v>0.91958978637268818</v>
          </cell>
          <cell r="Z92">
            <v>0.98310447680705482</v>
          </cell>
        </row>
        <row r="93">
          <cell r="C93">
            <v>1.0134715626762536</v>
          </cell>
          <cell r="D93">
            <v>1.00031903430993</v>
          </cell>
          <cell r="E93">
            <v>1</v>
          </cell>
          <cell r="F93">
            <v>0.97318231911517339</v>
          </cell>
          <cell r="G93">
            <v>0.87940260171872764</v>
          </cell>
          <cell r="H93">
            <v>1.0060372266394986</v>
          </cell>
          <cell r="I93">
            <v>0.96627767729921521</v>
          </cell>
          <cell r="J93">
            <v>0.97605100183611049</v>
          </cell>
          <cell r="K93">
            <v>0.94408218547126233</v>
          </cell>
          <cell r="L93">
            <v>0.97248907978830934</v>
          </cell>
          <cell r="M93">
            <v>0.9940318681137662</v>
          </cell>
          <cell r="N93">
            <v>1.006769209575566</v>
          </cell>
          <cell r="O93">
            <v>0.90531168517500116</v>
          </cell>
          <cell r="P93">
            <v>0.93471254179711893</v>
          </cell>
          <cell r="Q93">
            <v>0.99229898698511421</v>
          </cell>
          <cell r="R93">
            <v>0.93894859879076209</v>
          </cell>
          <cell r="S93">
            <v>0.97595279009346236</v>
          </cell>
          <cell r="T93">
            <v>0.99271453643461138</v>
          </cell>
          <cell r="U93">
            <v>0.94100268825664246</v>
          </cell>
          <cell r="V93">
            <v>0.94397870373298476</v>
          </cell>
          <cell r="W93">
            <v>0.96251600079177324</v>
          </cell>
          <cell r="X93">
            <v>0.90635052032751251</v>
          </cell>
          <cell r="Y93">
            <v>0.91988316706560236</v>
          </cell>
          <cell r="Z93">
            <v>0.98341812086540203</v>
          </cell>
        </row>
        <row r="94">
          <cell r="C94">
            <v>1.0413994816487331</v>
          </cell>
          <cell r="D94">
            <v>1.0278845131705945</v>
          </cell>
          <cell r="E94">
            <v>1.0275566873319375</v>
          </cell>
          <cell r="F94">
            <v>1</v>
          </cell>
          <cell r="G94">
            <v>0.9036360242531829</v>
          </cell>
          <cell r="H94">
            <v>1.0337602799382928</v>
          </cell>
          <cell r="I94">
            <v>0.99290508912838049</v>
          </cell>
          <cell r="J94">
            <v>1.0029477341137325</v>
          </cell>
          <cell r="K94">
            <v>0.97009796307194618</v>
          </cell>
          <cell r="L94">
            <v>0.99928765729375946</v>
          </cell>
          <cell r="M94">
            <v>1.021424093501359</v>
          </cell>
          <cell r="N94">
            <v>1.034512433899262</v>
          </cell>
          <cell r="O94">
            <v>0.93025907622131809</v>
          </cell>
          <cell r="P94">
            <v>0.96047012305666268</v>
          </cell>
          <cell r="Q94">
            <v>1.0196434599092612</v>
          </cell>
          <cell r="R94">
            <v>0.96482291174839996</v>
          </cell>
          <cell r="S94">
            <v>1.0028468159807999</v>
          </cell>
          <cell r="T94">
            <v>1.0200704605250093</v>
          </cell>
          <cell r="U94">
            <v>0.96693360511544346</v>
          </cell>
          <cell r="V94">
            <v>0.96999162971976227</v>
          </cell>
          <cell r="W94">
            <v>0.98903975327757898</v>
          </cell>
          <cell r="X94">
            <v>0.93132653822931666</v>
          </cell>
          <cell r="Y94">
            <v>0.94523209988234158</v>
          </cell>
          <cell r="Z94">
            <v>1.0105178665386514</v>
          </cell>
        </row>
        <row r="95">
          <cell r="C95">
            <v>1.1524545875751311</v>
          </cell>
          <cell r="D95">
            <v>1.1374983794167544</v>
          </cell>
          <cell r="E95">
            <v>1.1371355941471786</v>
          </cell>
          <cell r="F95">
            <v>1.1066402546605618</v>
          </cell>
          <cell r="G95">
            <v>1</v>
          </cell>
          <cell r="H95">
            <v>1.144000739448886</v>
          </cell>
          <cell r="I95">
            <v>1.0987887406867989</v>
          </cell>
          <cell r="J95">
            <v>1.1099023358908544</v>
          </cell>
          <cell r="K95">
            <v>1.0735494568996309</v>
          </cell>
          <cell r="L95">
            <v>1.1058519475467221</v>
          </cell>
          <cell r="M95">
            <v>1.1303490189487775</v>
          </cell>
          <cell r="N95">
            <v>1.1448331032997967</v>
          </cell>
          <cell r="O95">
            <v>1.0294621410098586</v>
          </cell>
          <cell r="P95">
            <v>1.0628949015732865</v>
          </cell>
          <cell r="Q95">
            <v>1.1283784981369613</v>
          </cell>
          <cell r="R95">
            <v>1.067711872759594</v>
          </cell>
          <cell r="S95">
            <v>1.1097906558225261</v>
          </cell>
          <cell r="T95">
            <v>1.1288510342071127</v>
          </cell>
          <cell r="U95">
            <v>1.0700476510048096</v>
          </cell>
          <cell r="V95">
            <v>1.0734317841316912</v>
          </cell>
          <cell r="W95">
            <v>1.0945112044365193</v>
          </cell>
          <cell r="X95">
            <v>1.0306434374382305</v>
          </cell>
          <cell r="Y95">
            <v>1.0460318917271321</v>
          </cell>
          <cell r="Z95">
            <v>1.1182797491653809</v>
          </cell>
        </row>
        <row r="96">
          <cell r="C96">
            <v>1.007389722606576</v>
          </cell>
          <cell r="D96">
            <v>0.99431612252692747</v>
          </cell>
          <cell r="E96">
            <v>0.99399900274101682</v>
          </cell>
          <cell r="F96">
            <v>0.96734225468567236</v>
          </cell>
          <cell r="G96">
            <v>0.87412530911627084</v>
          </cell>
          <cell r="H96">
            <v>1</v>
          </cell>
          <cell r="I96">
            <v>0.96047904760632596</v>
          </cell>
          <cell r="J96">
            <v>0.97019372244946422</v>
          </cell>
          <cell r="K96">
            <v>0.93841675086399445</v>
          </cell>
          <cell r="L96">
            <v>0.96665317548610874</v>
          </cell>
          <cell r="M96">
            <v>0.98806668559787358</v>
          </cell>
          <cell r="N96">
            <v>1.0007275903084745</v>
          </cell>
          <cell r="O96">
            <v>0.89987891223374061</v>
          </cell>
          <cell r="P96">
            <v>0.92910333439585724</v>
          </cell>
          <cell r="Q96">
            <v>0.98634420348412477</v>
          </cell>
          <cell r="R96">
            <v>0.93331397082309264</v>
          </cell>
          <cell r="S96">
            <v>0.97009610007521463</v>
          </cell>
          <cell r="T96">
            <v>0.98675725922251456</v>
          </cell>
          <cell r="U96">
            <v>0.93535573370371861</v>
          </cell>
          <cell r="V96">
            <v>0.93831389011934474</v>
          </cell>
          <cell r="W96">
            <v>0.95673994490929437</v>
          </cell>
          <cell r="X96">
            <v>0.90091151333934916</v>
          </cell>
          <cell r="Y96">
            <v>0.91436295070145701</v>
          </cell>
          <cell r="Z96">
            <v>0.97751663141765444</v>
          </cell>
        </row>
        <row r="97">
          <cell r="C97">
            <v>1.0488409144553015</v>
          </cell>
          <cell r="D97">
            <v>1.0352293733058822</v>
          </cell>
          <cell r="E97">
            <v>1.0348992049521832</v>
          </cell>
          <cell r="F97">
            <v>1.0071456083258148</v>
          </cell>
          <cell r="G97">
            <v>0.91009305335159263</v>
          </cell>
          <cell r="H97">
            <v>1.0411471260015164</v>
          </cell>
          <cell r="I97">
            <v>1</v>
          </cell>
          <cell r="J97">
            <v>1.0101144057929725</v>
          </cell>
          <cell r="K97">
            <v>0.97702990315372895</v>
          </cell>
          <cell r="L97">
            <v>1.0064281754976017</v>
          </cell>
          <cell r="M97">
            <v>1.02872279000807</v>
          </cell>
          <cell r="N97">
            <v>1.0419046545600912</v>
          </cell>
          <cell r="O97">
            <v>0.93690634322152988</v>
          </cell>
          <cell r="P97">
            <v>0.96733326636467265</v>
          </cell>
          <cell r="Q97">
            <v>1.0269294327057514</v>
          </cell>
          <cell r="R97">
            <v>0.9717171583795261</v>
          </cell>
          <cell r="S97">
            <v>1.0100127665385892</v>
          </cell>
          <cell r="T97">
            <v>1.0273594845006544</v>
          </cell>
          <cell r="U97">
            <v>0.97384293393466637</v>
          </cell>
          <cell r="V97">
            <v>0.97692280998505843</v>
          </cell>
          <cell r="W97">
            <v>0.99610704397316097</v>
          </cell>
          <cell r="X97">
            <v>0.93798143289494029</v>
          </cell>
          <cell r="Y97">
            <v>0.95198635824508815</v>
          </cell>
          <cell r="Z97">
            <v>1.0177386314191745</v>
          </cell>
        </row>
        <row r="98">
          <cell r="C98">
            <v>1.0383387351375584</v>
          </cell>
          <cell r="D98">
            <v>1.0248634881047891</v>
          </cell>
          <cell r="E98">
            <v>1.0245366257693886</v>
          </cell>
          <cell r="F98">
            <v>0.99706092948468816</v>
          </cell>
          <cell r="G98">
            <v>0.90098017425772681</v>
          </cell>
          <cell r="H98">
            <v>1.0307219855796257</v>
          </cell>
          <cell r="I98">
            <v>0.98998687105642014</v>
          </cell>
          <cell r="J98">
            <v>1</v>
          </cell>
          <cell r="K98">
            <v>0.96724677675171733</v>
          </cell>
          <cell r="L98">
            <v>0.9963506804038923</v>
          </cell>
          <cell r="M98">
            <v>1.0184220560645201</v>
          </cell>
          <cell r="N98">
            <v>1.0314719289070651</v>
          </cell>
          <cell r="O98">
            <v>0.92752497919879484</v>
          </cell>
          <cell r="P98">
            <v>0.95764723363714899</v>
          </cell>
          <cell r="Q98">
            <v>1.0166466558801115</v>
          </cell>
          <cell r="R98">
            <v>0.96198722917598289</v>
          </cell>
          <cell r="S98">
            <v>0.99989937847257648</v>
          </cell>
          <cell r="T98">
            <v>1.0170724015109396</v>
          </cell>
          <cell r="U98">
            <v>0.96409171906638447</v>
          </cell>
          <cell r="V98">
            <v>0.96714075592075366</v>
          </cell>
          <cell r="W98">
            <v>0.98613289570024953</v>
          </cell>
          <cell r="X98">
            <v>0.92858930386067939</v>
          </cell>
          <cell r="Y98">
            <v>0.94245399608745106</v>
          </cell>
          <cell r="Z98">
            <v>1.0075478832719118</v>
          </cell>
        </row>
        <row r="99">
          <cell r="C99">
            <v>1.0734992972781854</v>
          </cell>
          <cell r="D99">
            <v>1.0595677470712952</v>
          </cell>
          <cell r="E99">
            <v>1.0592298164177569</v>
          </cell>
          <cell r="F99">
            <v>1.0308237292173721</v>
          </cell>
          <cell r="G99">
            <v>0.9314894563758257</v>
          </cell>
          <cell r="H99">
            <v>1.0656246268827856</v>
          </cell>
          <cell r="I99">
            <v>1.0235101267342244</v>
          </cell>
          <cell r="J99">
            <v>1.033862323489231</v>
          </cell>
          <cell r="K99">
            <v>1</v>
          </cell>
          <cell r="L99">
            <v>1.0300894294524443</v>
          </cell>
          <cell r="M99">
            <v>1.0529081931755446</v>
          </cell>
          <cell r="N99">
            <v>1.0663999650337772</v>
          </cell>
          <cell r="O99">
            <v>0.95893313008876668</v>
          </cell>
          <cell r="P99">
            <v>0.99007539405113731</v>
          </cell>
          <cell r="Q99">
            <v>1.0510726738157687</v>
          </cell>
          <cell r="R99">
            <v>0.99456235192284903</v>
          </cell>
          <cell r="S99">
            <v>1.0337582946830959</v>
          </cell>
          <cell r="T99">
            <v>1.0515128361828721</v>
          </cell>
          <cell r="U99">
            <v>0.99673810473069924</v>
          </cell>
          <cell r="V99">
            <v>0.99989038905736172</v>
          </cell>
          <cell r="W99">
            <v>1.0195256468178235</v>
          </cell>
          <cell r="X99">
            <v>0.9600334952566496</v>
          </cell>
          <cell r="Y99">
            <v>0.97436767817668291</v>
          </cell>
          <cell r="Z99">
            <v>1.0416657956261555</v>
          </cell>
        </row>
        <row r="100">
          <cell r="C100">
            <v>1.0421418437900252</v>
          </cell>
          <cell r="D100">
            <v>1.028617241159848</v>
          </cell>
          <cell r="E100">
            <v>1.0282891816303781</v>
          </cell>
          <cell r="F100">
            <v>1.0007128505000948</v>
          </cell>
          <cell r="G100">
            <v>0.90428018164497559</v>
          </cell>
          <cell r="H100">
            <v>1.0344971964708252</v>
          </cell>
          <cell r="I100">
            <v>0.99361288201771247</v>
          </cell>
          <cell r="J100">
            <v>1.0036626859075646</v>
          </cell>
          <cell r="K100">
            <v>0.97078949789006308</v>
          </cell>
          <cell r="L100">
            <v>1</v>
          </cell>
          <cell r="M100">
            <v>1.0221522161772205</v>
          </cell>
          <cell r="N100">
            <v>1.0352498866051214</v>
          </cell>
          <cell r="O100">
            <v>0.93092221186902036</v>
          </cell>
          <cell r="P100">
            <v>0.96115479466420994</v>
          </cell>
          <cell r="Q100">
            <v>1.0203703132595761</v>
          </cell>
          <cell r="R100">
            <v>0.96551068624354286</v>
          </cell>
          <cell r="S100">
            <v>1.0035616958350906</v>
          </cell>
          <cell r="T100">
            <v>1.0207976182629266</v>
          </cell>
          <cell r="U100">
            <v>0.96762288421940856</v>
          </cell>
          <cell r="V100">
            <v>0.97068308873809594</v>
          </cell>
          <cell r="W100">
            <v>0.98974479076031674</v>
          </cell>
          <cell r="X100">
            <v>0.93199043481784516</v>
          </cell>
          <cell r="Y100">
            <v>0.94590590905744854</v>
          </cell>
          <cell r="Z100">
            <v>1.0112382147051684</v>
          </cell>
        </row>
        <row r="101">
          <cell r="C101">
            <v>1.0195564097953673</v>
          </cell>
          <cell r="D101">
            <v>1.0063249141177879</v>
          </cell>
          <cell r="E101">
            <v>1.0060039643372387</v>
          </cell>
          <cell r="F101">
            <v>0.97902527105277215</v>
          </cell>
          <cell r="G101">
            <v>0.88468250357752176</v>
          </cell>
          <cell r="H101">
            <v>1.0120774382701767</v>
          </cell>
          <cell r="I101">
            <v>0.97207917401358956</v>
          </cell>
          <cell r="J101">
            <v>0.98191117724246058</v>
          </cell>
          <cell r="K101">
            <v>0.94975042124425413</v>
          </cell>
          <cell r="L101">
            <v>0.97832786954171247</v>
          </cell>
          <cell r="M101">
            <v>1</v>
          </cell>
          <cell r="N101">
            <v>1.0128138160056879</v>
          </cell>
          <cell r="O101">
            <v>0.9107471442468773</v>
          </cell>
          <cell r="P101">
            <v>0.94032452256363863</v>
          </cell>
          <cell r="Q101">
            <v>0.99825671471485089</v>
          </cell>
          <cell r="R101">
            <v>0.94458601269240206</v>
          </cell>
          <cell r="S101">
            <v>0.98181237584001213</v>
          </cell>
          <cell r="T101">
            <v>0.99867475910842318</v>
          </cell>
          <cell r="U101">
            <v>0.94665243483818118</v>
          </cell>
          <cell r="V101">
            <v>0.94964631820531042</v>
          </cell>
          <cell r="W101">
            <v>0.96829491253454869</v>
          </cell>
          <cell r="X101">
            <v>0.91179221652859666</v>
          </cell>
          <cell r="Y101">
            <v>0.92540611279509044</v>
          </cell>
          <cell r="Z101">
            <v>0.98932252819167221</v>
          </cell>
        </row>
        <row r="102">
          <cell r="C102">
            <v>1.006657288519494</v>
          </cell>
          <cell r="D102">
            <v>0.99359319374858979</v>
          </cell>
          <cell r="E102">
            <v>0.9932763045282047</v>
          </cell>
          <cell r="F102">
            <v>0.96663893756290742</v>
          </cell>
          <cell r="G102">
            <v>0.8734897664276664</v>
          </cell>
          <cell r="H102">
            <v>0.99927293869428513</v>
          </cell>
          <cell r="I102">
            <v>0.9597807204558616</v>
          </cell>
          <cell r="J102">
            <v>0.96948833213482377</v>
          </cell>
          <cell r="K102">
            <v>0.93773446435580665</v>
          </cell>
          <cell r="L102">
            <v>0.96595035936616636</v>
          </cell>
          <cell r="M102">
            <v>0.98734830054330947</v>
          </cell>
          <cell r="N102">
            <v>1</v>
          </cell>
          <cell r="O102">
            <v>0.89922464509682665</v>
          </cell>
          <cell r="P102">
            <v>0.92842781931240748</v>
          </cell>
          <cell r="Q102">
            <v>0.98562707077965539</v>
          </cell>
          <cell r="R102">
            <v>0.93263539434882414</v>
          </cell>
          <cell r="S102">
            <v>0.96939078073802509</v>
          </cell>
          <cell r="T102">
            <v>0.98603982620120068</v>
          </cell>
          <cell r="U102">
            <v>0.93467567274266417</v>
          </cell>
          <cell r="V102">
            <v>0.93763167839722417</v>
          </cell>
          <cell r="W102">
            <v>0.95604433631571906</v>
          </cell>
          <cell r="X102">
            <v>0.90025649543812714</v>
          </cell>
          <cell r="Y102">
            <v>0.91369815278062272</v>
          </cell>
          <cell r="Z102">
            <v>0.976805916899258</v>
          </cell>
        </row>
        <row r="103">
          <cell r="C103">
            <v>1.1194725300384747</v>
          </cell>
          <cell r="D103">
            <v>1.1049443530783141</v>
          </cell>
          <cell r="E103">
            <v>1.1045919503476807</v>
          </cell>
          <cell r="F103">
            <v>1.0749693559153082</v>
          </cell>
          <cell r="G103">
            <v>0.97138103497331396</v>
          </cell>
          <cell r="H103">
            <v>1.1112606222960955</v>
          </cell>
          <cell r="I103">
            <v>1.067342544145367</v>
          </cell>
          <cell r="J103">
            <v>1.0781380797569569</v>
          </cell>
          <cell r="K103">
            <v>1.0428255825382025</v>
          </cell>
          <cell r="L103">
            <v>1.0742036093351899</v>
          </cell>
          <cell r="M103">
            <v>1.0979995999075334</v>
          </cell>
          <cell r="N103">
            <v>1.1120691647550673</v>
          </cell>
          <cell r="O103">
            <v>1</v>
          </cell>
          <cell r="P103">
            <v>1.0324759495581175</v>
          </cell>
          <cell r="Q103">
            <v>1.096085473361915</v>
          </cell>
          <cell r="R103">
            <v>1.0371550640145097</v>
          </cell>
          <cell r="S103">
            <v>1.0780295958565982</v>
          </cell>
          <cell r="T103">
            <v>1.0965444859388012</v>
          </cell>
          <cell r="U103">
            <v>1.0394239947038153</v>
          </cell>
          <cell r="V103">
            <v>1.0427112774430931</v>
          </cell>
          <cell r="W103">
            <v>1.0631874265554344</v>
          </cell>
          <cell r="X103">
            <v>1.0011474889472023</v>
          </cell>
          <cell r="Y103">
            <v>1.0160955416009951</v>
          </cell>
          <cell r="Z103">
            <v>1.0862757401339656</v>
          </cell>
        </row>
        <row r="104">
          <cell r="C104">
            <v>1.0842601520331685</v>
          </cell>
          <cell r="D104">
            <v>1.0701889506977977</v>
          </cell>
          <cell r="E104">
            <v>1.069847632596602</v>
          </cell>
          <cell r="F104">
            <v>1.0411568001902389</v>
          </cell>
          <cell r="G104">
            <v>0.94082679154807314</v>
          </cell>
          <cell r="H104">
            <v>1.0763065452243186</v>
          </cell>
          <cell r="I104">
            <v>1.0337698854895085</v>
          </cell>
          <cell r="J104">
            <v>1.0442258536079043</v>
          </cell>
          <cell r="K104">
            <v>1.010024091103056</v>
          </cell>
          <cell r="L104">
            <v>1.0404151397375707</v>
          </cell>
          <cell r="M104">
            <v>1.0634626408270904</v>
          </cell>
          <cell r="N104">
            <v>1.0770896554355716</v>
          </cell>
          <cell r="O104">
            <v>0.96854556314651519</v>
          </cell>
          <cell r="P104">
            <v>1</v>
          </cell>
          <cell r="Q104">
            <v>1.0616087220540307</v>
          </cell>
          <cell r="R104">
            <v>1.0045319355461935</v>
          </cell>
          <cell r="S104">
            <v>1.0441207820075391</v>
          </cell>
          <cell r="T104">
            <v>1.0620532966488021</v>
          </cell>
          <cell r="U104">
            <v>1.0067294982984072</v>
          </cell>
          <cell r="V104">
            <v>1.0099133814103427</v>
          </cell>
          <cell r="W104">
            <v>1.0297454647834277</v>
          </cell>
          <cell r="X104">
            <v>0.96965695847508759</v>
          </cell>
          <cell r="Y104">
            <v>0.98413482855059908</v>
          </cell>
          <cell r="Z104">
            <v>1.0521075484604494</v>
          </cell>
        </row>
        <row r="105">
          <cell r="C105">
            <v>1.0213368913692713</v>
          </cell>
          <cell r="D105">
            <v>1.0080822891386627</v>
          </cell>
          <cell r="E105">
            <v>1.0077607788740002</v>
          </cell>
          <cell r="F105">
            <v>0.98073497189791281</v>
          </cell>
          <cell r="G105">
            <v>0.88622745085188703</v>
          </cell>
          <cell r="H105">
            <v>1.0138448590944602</v>
          </cell>
          <cell r="I105">
            <v>0.97377674468361686</v>
          </cell>
          <cell r="J105">
            <v>0.98362591783110687</v>
          </cell>
          <cell r="K105">
            <v>0.95140899855158756</v>
          </cell>
          <cell r="L105">
            <v>0.98003635249392629</v>
          </cell>
          <cell r="M105">
            <v>1.0017463296359064</v>
          </cell>
          <cell r="N105">
            <v>1.0145825227882339</v>
          </cell>
          <cell r="O105">
            <v>0.91233760897569283</v>
          </cell>
          <cell r="P105">
            <v>0.94196663914476098</v>
          </cell>
          <cell r="Q105">
            <v>1</v>
          </cell>
          <cell r="R105">
            <v>0.94623557124002944</v>
          </cell>
          <cell r="S105">
            <v>0.98352694388884121</v>
          </cell>
          <cell r="T105">
            <v>1.000418774436886</v>
          </cell>
          <cell r="U105">
            <v>0.94830560204004199</v>
          </cell>
          <cell r="V105">
            <v>0.95130471371442182</v>
          </cell>
          <cell r="W105">
            <v>0.96998587463660513</v>
          </cell>
          <cell r="X105">
            <v>0.9133845062981093</v>
          </cell>
          <cell r="Y105">
            <v>0.92702217691511346</v>
          </cell>
          <cell r="Z105">
            <v>0.99105021144212324</v>
          </cell>
        </row>
        <row r="106">
          <cell r="C106">
            <v>1.0793685234542838</v>
          </cell>
          <cell r="D106">
            <v>1.0653608041997238</v>
          </cell>
          <cell r="E106">
            <v>1.0650210259516482</v>
          </cell>
          <cell r="F106">
            <v>1.0364596319420463</v>
          </cell>
          <cell r="G106">
            <v>0.93658226110702802</v>
          </cell>
          <cell r="H106">
            <v>1.0714507992611497</v>
          </cell>
          <cell r="I106">
            <v>1.0291060432313859</v>
          </cell>
          <cell r="J106">
            <v>1.0395148393566285</v>
          </cell>
          <cell r="K106">
            <v>1.0054673777532781</v>
          </cell>
          <cell r="L106">
            <v>1.0357213174829196</v>
          </cell>
          <cell r="M106">
            <v>1.0586648400071568</v>
          </cell>
          <cell r="N106">
            <v>1.0722303764786993</v>
          </cell>
          <cell r="O106">
            <v>0.96417597975109537</v>
          </cell>
          <cell r="P106">
            <v>0.99548851023464058</v>
          </cell>
          <cell r="Q106">
            <v>1.0568192851696676</v>
          </cell>
          <cell r="R106">
            <v>1</v>
          </cell>
          <cell r="S106">
            <v>1.039410241785713</v>
          </cell>
          <cell r="T106">
            <v>1.0572618540707046</v>
          </cell>
          <cell r="U106">
            <v>1.0021876484703485</v>
          </cell>
          <cell r="V106">
            <v>1.0053571675262105</v>
          </cell>
          <cell r="W106">
            <v>1.0250997786581317</v>
          </cell>
          <cell r="X106">
            <v>0.96528236103101761</v>
          </cell>
          <cell r="Y106">
            <v>0.97969491434385925</v>
          </cell>
          <cell r="Z106">
            <v>1.0473609760235125</v>
          </cell>
        </row>
        <row r="107">
          <cell r="C107">
            <v>1.0384432248809885</v>
          </cell>
          <cell r="D107">
            <v>1.0249666218118338</v>
          </cell>
          <cell r="E107">
            <v>1.0246397265837364</v>
          </cell>
          <cell r="F107">
            <v>0.99716126537429772</v>
          </cell>
          <cell r="G107">
            <v>0.90107084138210347</v>
          </cell>
          <cell r="H107">
            <v>1.0308257088369563</v>
          </cell>
          <cell r="I107">
            <v>0.99008649507183566</v>
          </cell>
          <cell r="J107">
            <v>1.0001006316531342</v>
          </cell>
          <cell r="K107">
            <v>0.96734411239385054</v>
          </cell>
          <cell r="L107">
            <v>0.99645094481996277</v>
          </cell>
          <cell r="M107">
            <v>1.01852454155961</v>
          </cell>
          <cell r="N107">
            <v>1.0315757276324324</v>
          </cell>
          <cell r="O107">
            <v>0.92761831757077484</v>
          </cell>
          <cell r="P107">
            <v>0.95774360326138919</v>
          </cell>
          <cell r="Q107">
            <v>1.016748962713746</v>
          </cell>
          <cell r="R107">
            <v>0.96208403554114885</v>
          </cell>
          <cell r="S107">
            <v>1</v>
          </cell>
          <cell r="T107">
            <v>1.0171747511880609</v>
          </cell>
          <cell r="U107">
            <v>0.9641887372098471</v>
          </cell>
          <cell r="V107">
            <v>0.96723808089383545</v>
          </cell>
          <cell r="W107">
            <v>0.98623213188375392</v>
          </cell>
          <cell r="X107">
            <v>0.92868274933740969</v>
          </cell>
          <cell r="Y107">
            <v>0.94254883679108026</v>
          </cell>
          <cell r="Z107">
            <v>1.0076492744810175</v>
          </cell>
        </row>
        <row r="108">
          <cell r="C108">
            <v>1.0209093606266633</v>
          </cell>
          <cell r="D108">
            <v>1.0076603067611265</v>
          </cell>
          <cell r="E108">
            <v>1.0073389310803837</v>
          </cell>
          <cell r="F108">
            <v>0.98032443708380756</v>
          </cell>
          <cell r="G108">
            <v>0.8858564768046514</v>
          </cell>
          <cell r="H108">
            <v>1.0134204645101061</v>
          </cell>
          <cell r="I108">
            <v>0.97336912257742736</v>
          </cell>
          <cell r="J108">
            <v>0.98321417286952506</v>
          </cell>
          <cell r="K108">
            <v>0.95101073956465398</v>
          </cell>
          <cell r="L108">
            <v>0.97962611012130152</v>
          </cell>
          <cell r="M108">
            <v>1.0013269994855583</v>
          </cell>
          <cell r="N108">
            <v>1.0141578194184935</v>
          </cell>
          <cell r="O108">
            <v>0.91195570523876646</v>
          </cell>
          <cell r="P108">
            <v>0.94157233272133822</v>
          </cell>
          <cell r="Q108">
            <v>0.99958140086173242</v>
          </cell>
          <cell r="R108">
            <v>0.94583947784531031</v>
          </cell>
          <cell r="S108">
            <v>0.98311524035766651</v>
          </cell>
          <cell r="T108">
            <v>1</v>
          </cell>
          <cell r="U108">
            <v>0.94790864213221382</v>
          </cell>
          <cell r="V108">
            <v>0.95090649838103103</v>
          </cell>
          <cell r="W108">
            <v>0.96957983938535053</v>
          </cell>
          <cell r="X108">
            <v>0.91300216433086601</v>
          </cell>
          <cell r="Y108">
            <v>0.92663412623070185</v>
          </cell>
          <cell r="Z108">
            <v>0.99063535867763364</v>
          </cell>
        </row>
        <row r="109">
          <cell r="C109">
            <v>1.0770123989272242</v>
          </cell>
          <cell r="D109">
            <v>1.0630352567463761</v>
          </cell>
          <cell r="E109">
            <v>1.0626962201911021</v>
          </cell>
          <cell r="F109">
            <v>1.0341971720805057</v>
          </cell>
          <cell r="G109">
            <v>0.93453782087271309</v>
          </cell>
          <cell r="H109">
            <v>1.0691119581213344</v>
          </cell>
          <cell r="I109">
            <v>1.0268596353209134</v>
          </cell>
          <cell r="J109">
            <v>1.037245710364973</v>
          </cell>
          <cell r="K109">
            <v>1.0032725700500655</v>
          </cell>
          <cell r="L109">
            <v>1.0334604692681595</v>
          </cell>
          <cell r="M109">
            <v>1.0563539089939995</v>
          </cell>
          <cell r="N109">
            <v>1.0698898336207376</v>
          </cell>
          <cell r="O109">
            <v>0.96207130593031076</v>
          </cell>
          <cell r="P109">
            <v>0.99331548513301582</v>
          </cell>
          <cell r="Q109">
            <v>1.0545123827685405</v>
          </cell>
          <cell r="R109">
            <v>0.99781712688867452</v>
          </cell>
          <cell r="S109">
            <v>1.0371413411172825</v>
          </cell>
          <cell r="T109">
            <v>1.0549539855978236</v>
          </cell>
          <cell r="U109">
            <v>1</v>
          </cell>
          <cell r="V109">
            <v>1.0031626003979393</v>
          </cell>
          <cell r="W109">
            <v>1.0228621159148732</v>
          </cell>
          <cell r="X109">
            <v>0.9631752721202862</v>
          </cell>
          <cell r="Y109">
            <v>0.97755636465803575</v>
          </cell>
          <cell r="Z109">
            <v>1.0450747199110992</v>
          </cell>
        </row>
        <row r="110">
          <cell r="C110">
            <v>1.0736169774471158</v>
          </cell>
          <cell r="D110">
            <v>1.0596839000224754</v>
          </cell>
          <cell r="E110">
            <v>1.0593459323239791</v>
          </cell>
          <cell r="F110">
            <v>1.0309367311642754</v>
          </cell>
          <cell r="G110">
            <v>0.93159156900585838</v>
          </cell>
          <cell r="H110">
            <v>1.0657414438070498</v>
          </cell>
          <cell r="I110">
            <v>1.0236223269423861</v>
          </cell>
          <cell r="J110">
            <v>1.0339756585358282</v>
          </cell>
          <cell r="K110">
            <v>1.0001096229585142</v>
          </cell>
          <cell r="L110">
            <v>1.0302023509032352</v>
          </cell>
          <cell r="M110">
            <v>1.0530236160867243</v>
          </cell>
          <cell r="N110">
            <v>1.0665168669529035</v>
          </cell>
          <cell r="O110">
            <v>0.95903825117550423</v>
          </cell>
          <cell r="P110">
            <v>0.9901839290449852</v>
          </cell>
          <cell r="Q110">
            <v>1.0511878955118859</v>
          </cell>
          <cell r="R110">
            <v>0.99467137879029366</v>
          </cell>
          <cell r="S110">
            <v>1.0338716183257477</v>
          </cell>
          <cell r="T110">
            <v>1.0516281061308901</v>
          </cell>
          <cell r="U110">
            <v>0.99684737011060365</v>
          </cell>
          <cell r="V110">
            <v>1</v>
          </cell>
          <cell r="W110">
            <v>1.0196374102355088</v>
          </cell>
          <cell r="X110">
            <v>0.96013873696867236</v>
          </cell>
          <cell r="Y110">
            <v>0.97447449124424512</v>
          </cell>
          <cell r="Z110">
            <v>1.0417799861124548</v>
          </cell>
        </row>
        <row r="111">
          <cell r="C111">
            <v>1.052939963431843</v>
          </cell>
          <cell r="D111">
            <v>1.0392752260607199</v>
          </cell>
          <cell r="E111">
            <v>1.0389437673528463</v>
          </cell>
          <cell r="F111">
            <v>1.0110817049426981</v>
          </cell>
          <cell r="G111">
            <v>0.9136498520495494</v>
          </cell>
          <cell r="H111">
            <v>1.04521610634205</v>
          </cell>
          <cell r="I111">
            <v>1.0039081703622044</v>
          </cell>
          <cell r="J111">
            <v>1.0140621049761285</v>
          </cell>
          <cell r="K111">
            <v>0.98084830246422183</v>
          </cell>
          <cell r="L111">
            <v>1.0103614682647688</v>
          </cell>
          <cell r="M111">
            <v>1.0327432139269039</v>
          </cell>
          <cell r="N111">
            <v>1.0459765954512859</v>
          </cell>
          <cell r="O111">
            <v>0.94056793282426965</v>
          </cell>
          <cell r="P111">
            <v>0.97111376956665352</v>
          </cell>
          <cell r="Q111">
            <v>1.0309428478787275</v>
          </cell>
          <cell r="R111">
            <v>0.97551479457835044</v>
          </cell>
          <cell r="S111">
            <v>1.0139600684982235</v>
          </cell>
          <cell r="T111">
            <v>1.0313745803893095</v>
          </cell>
          <cell r="U111">
            <v>0.97764887802651212</v>
          </cell>
          <cell r="V111">
            <v>0.98074079075720355</v>
          </cell>
          <cell r="W111">
            <v>1</v>
          </cell>
          <cell r="X111">
            <v>0.94164722413127833</v>
          </cell>
          <cell r="Y111">
            <v>0.95570688311560459</v>
          </cell>
          <cell r="Z111">
            <v>1.0217161273749575</v>
          </cell>
        </row>
        <row r="112">
          <cell r="C112">
            <v>1.1181894200381024</v>
          </cell>
          <cell r="D112">
            <v>1.1036778948926533</v>
          </cell>
          <cell r="E112">
            <v>1.1033258960767705</v>
          </cell>
          <cell r="F112">
            <v>1.0737372542838184</v>
          </cell>
          <cell r="G112">
            <v>0.97026766355355853</v>
          </cell>
          <cell r="H112">
            <v>1.1099869245686138</v>
          </cell>
          <cell r="I112">
            <v>1.0661191841651372</v>
          </cell>
          <cell r="J112">
            <v>1.0769023462174561</v>
          </cell>
          <cell r="K112">
            <v>1.0416303232551964</v>
          </cell>
          <cell r="L112">
            <v>1.0729723853823105</v>
          </cell>
          <cell r="M112">
            <v>1.0967411016154873</v>
          </cell>
          <cell r="N112">
            <v>1.1107945402974635</v>
          </cell>
          <cell r="O112">
            <v>0.99885382627447938</v>
          </cell>
          <cell r="P112">
            <v>1.0312925527525021</v>
          </cell>
          <cell r="Q112">
            <v>1.0948291689914227</v>
          </cell>
          <cell r="R112">
            <v>1.0359663041308458</v>
          </cell>
          <cell r="S112">
            <v>1.0767939866584937</v>
          </cell>
          <cell r="T112">
            <v>1.0952876554601534</v>
          </cell>
          <cell r="U112">
            <v>1.0382326342314101</v>
          </cell>
          <cell r="V112">
            <v>1.0415161491735838</v>
          </cell>
          <cell r="W112">
            <v>1.0619688290618128</v>
          </cell>
          <cell r="X112">
            <v>1</v>
          </cell>
          <cell r="Y112">
            <v>1.0149309195885934</v>
          </cell>
          <cell r="Z112">
            <v>1.0850306794219535</v>
          </cell>
        </row>
        <row r="113">
          <cell r="C113">
            <v>1.1017394370952511</v>
          </cell>
          <cell r="D113">
            <v>1.0874413948685631</v>
          </cell>
          <cell r="E113">
            <v>1.0870945744011902</v>
          </cell>
          <cell r="F113">
            <v>1.0579412190132726</v>
          </cell>
          <cell r="G113">
            <v>0.95599379704271958</v>
          </cell>
          <cell r="H113">
            <v>1.0936576107254194</v>
          </cell>
          <cell r="I113">
            <v>1.0504352203569609</v>
          </cell>
          <cell r="J113">
            <v>1.0610597484348818</v>
          </cell>
          <cell r="K113">
            <v>1.0263066216146275</v>
          </cell>
          <cell r="L113">
            <v>1.0571876023022773</v>
          </cell>
          <cell r="M113">
            <v>1.0806066506083547</v>
          </cell>
          <cell r="N113">
            <v>1.0944533454037728</v>
          </cell>
          <cell r="O113">
            <v>0.98415942109574228</v>
          </cell>
          <cell r="P113">
            <v>1.0161209328123939</v>
          </cell>
          <cell r="Q113">
            <v>1.078722844935315</v>
          </cell>
          <cell r="R113">
            <v>1.0207259273870375</v>
          </cell>
          <cell r="S113">
            <v>1.0609529829823068</v>
          </cell>
          <cell r="T113">
            <v>1.0791745864872586</v>
          </cell>
          <cell r="U113">
            <v>1.0229589169007307</v>
          </cell>
          <cell r="V113">
            <v>1.0261941271783963</v>
          </cell>
          <cell r="W113">
            <v>1.0463459222350684</v>
          </cell>
          <cell r="X113">
            <v>0.98528873315373455</v>
          </cell>
          <cell r="Y113">
            <v>1</v>
          </cell>
          <cell r="Z113">
            <v>1.0690685035605925</v>
          </cell>
        </row>
        <row r="114">
          <cell r="C114">
            <v>1.0305601871403434</v>
          </cell>
          <cell r="D114">
            <v>1.0171858877581545</v>
          </cell>
          <cell r="E114">
            <v>1.0168614740594835</v>
          </cell>
          <cell r="F114">
            <v>0.98959160754408182</v>
          </cell>
          <cell r="G114">
            <v>0.89423062587545021</v>
          </cell>
          <cell r="H114">
            <v>1.0230004972393552</v>
          </cell>
          <cell r="I114">
            <v>0.98257054328925375</v>
          </cell>
          <cell r="J114">
            <v>0.99250866048430286</v>
          </cell>
          <cell r="K114">
            <v>0.96000080275160649</v>
          </cell>
          <cell r="L114">
            <v>0.98888667918029083</v>
          </cell>
          <cell r="M114">
            <v>1.0107927106722663</v>
          </cell>
          <cell r="N114">
            <v>1.0237448224867112</v>
          </cell>
          <cell r="O114">
            <v>0.92057657467032672</v>
          </cell>
          <cell r="P114">
            <v>0.95047317307370494</v>
          </cell>
          <cell r="Q114">
            <v>1.0090306106134153</v>
          </cell>
          <cell r="R114">
            <v>0.95478065623246089</v>
          </cell>
          <cell r="S114">
            <v>0.99240879274690386</v>
          </cell>
          <cell r="T114">
            <v>1.0094531668391757</v>
          </cell>
          <cell r="U114">
            <v>0.95686938067458605</v>
          </cell>
          <cell r="V114">
            <v>0.95989557615868326</v>
          </cell>
          <cell r="W114">
            <v>0.97874543937096148</v>
          </cell>
          <cell r="X114">
            <v>0.92163292611481418</v>
          </cell>
          <cell r="Y114">
            <v>0.93539375322483442</v>
          </cell>
          <cell r="Z114">
            <v>1</v>
          </cell>
        </row>
        <row r="119">
          <cell r="C119">
            <v>1</v>
          </cell>
          <cell r="D119">
            <v>0.97942538068310747</v>
          </cell>
          <cell r="E119">
            <v>1.0432651161155553</v>
          </cell>
          <cell r="F119">
            <v>0.99647632884311921</v>
          </cell>
          <cell r="G119">
            <v>0.99589542574675038</v>
          </cell>
          <cell r="H119">
            <v>0.99690867820423534</v>
          </cell>
          <cell r="I119">
            <v>0.99908963346837087</v>
          </cell>
          <cell r="J119">
            <v>0.94834660342564814</v>
          </cell>
          <cell r="K119">
            <v>0.91244875208701925</v>
          </cell>
          <cell r="L119">
            <v>1.0079761656623907</v>
          </cell>
          <cell r="M119">
            <v>1.0031483396715477</v>
          </cell>
          <cell r="N119">
            <v>1.003362570449934</v>
          </cell>
          <cell r="O119">
            <v>0.9794801391169945</v>
          </cell>
          <cell r="P119">
            <v>0.97255361357264447</v>
          </cell>
          <cell r="Q119">
            <v>1.0053595552260342</v>
          </cell>
          <cell r="R119">
            <v>0.97156814061471519</v>
          </cell>
          <cell r="S119">
            <v>1.007976165684465</v>
          </cell>
          <cell r="T119">
            <v>1.0079761657082946</v>
          </cell>
          <cell r="U119">
            <v>1.0079761656706105</v>
          </cell>
          <cell r="V119">
            <v>1.0079761656803972</v>
          </cell>
          <cell r="W119">
            <v>0.97967836394143271</v>
          </cell>
          <cell r="X119">
            <v>1.007976165685194</v>
          </cell>
          <cell r="Y119">
            <v>0.97754169127414614</v>
          </cell>
          <cell r="Z119">
            <v>1.0079761656386519</v>
          </cell>
        </row>
        <row r="120">
          <cell r="C120">
            <v>1.0210068267809669</v>
          </cell>
          <cell r="D120">
            <v>1</v>
          </cell>
          <cell r="E120">
            <v>1.06518080569642</v>
          </cell>
          <cell r="F120">
            <v>1.0174091344744605</v>
          </cell>
          <cell r="G120">
            <v>1.0168160284473695</v>
          </cell>
          <cell r="H120">
            <v>1.0178505661237143</v>
          </cell>
          <cell r="I120">
            <v>1.0200773363373006</v>
          </cell>
          <cell r="J120">
            <v>0.96826835625212893</v>
          </cell>
          <cell r="K120">
            <v>0.93161640496862064</v>
          </cell>
          <cell r="L120">
            <v>1.0291505463738035</v>
          </cell>
          <cell r="M120">
            <v>1.0242213030786422</v>
          </cell>
          <cell r="N120">
            <v>1.0244400341658815</v>
          </cell>
          <cell r="O120">
            <v>1.0000559087348224</v>
          </cell>
          <cell r="P120">
            <v>0.9929838788681683</v>
          </cell>
          <cell r="Q120">
            <v>1.0264789692552572</v>
          </cell>
          <cell r="R120">
            <v>0.99197770425051457</v>
          </cell>
          <cell r="S120">
            <v>1.0291505463963415</v>
          </cell>
          <cell r="T120">
            <v>1.0291505464206718</v>
          </cell>
          <cell r="U120">
            <v>1.0291505463821962</v>
          </cell>
          <cell r="V120">
            <v>1.0291505463921884</v>
          </cell>
          <cell r="W120">
            <v>1.0002582976338112</v>
          </cell>
          <cell r="X120">
            <v>1.029150546397086</v>
          </cell>
          <cell r="Y120">
            <v>0.99807674025391546</v>
          </cell>
          <cell r="Z120">
            <v>1.0291505463495663</v>
          </cell>
        </row>
        <row r="121">
          <cell r="C121">
            <v>0.95852912606083607</v>
          </cell>
          <cell r="D121">
            <v>0.93880775418798079</v>
          </cell>
          <cell r="E121">
            <v>1</v>
          </cell>
          <cell r="F121">
            <v>0.95515158462630545</v>
          </cell>
          <cell r="G121">
            <v>0.954594772089017</v>
          </cell>
          <cell r="H121">
            <v>0.955566004081569</v>
          </cell>
          <cell r="I121">
            <v>0.95765651322487855</v>
          </cell>
          <cell r="J121">
            <v>0.90901784098434879</v>
          </cell>
          <cell r="K121">
            <v>0.87460870491327114</v>
          </cell>
          <cell r="L121">
            <v>0.9661745131625239</v>
          </cell>
          <cell r="M121">
            <v>0.96154690133474741</v>
          </cell>
          <cell r="N121">
            <v>0.96175224777552937</v>
          </cell>
          <cell r="O121">
            <v>0.93886024174175886</v>
          </cell>
          <cell r="P121">
            <v>0.93222096526509501</v>
          </cell>
          <cell r="Q121">
            <v>0.96366641584772128</v>
          </cell>
          <cell r="R121">
            <v>0.93127636073197451</v>
          </cell>
          <cell r="S121">
            <v>0.96617451318368264</v>
          </cell>
          <cell r="T121">
            <v>0.96617451320652425</v>
          </cell>
          <cell r="U121">
            <v>0.96617451317040282</v>
          </cell>
          <cell r="V121">
            <v>0.96617451317978376</v>
          </cell>
          <cell r="W121">
            <v>0.93905024600949116</v>
          </cell>
          <cell r="X121">
            <v>0.96617451318438163</v>
          </cell>
          <cell r="Y121">
            <v>0.93700218302503901</v>
          </cell>
          <cell r="Z121">
            <v>0.96617451313976965</v>
          </cell>
        </row>
        <row r="122">
          <cell r="C122">
            <v>1.0035361313208229</v>
          </cell>
          <cell r="D122">
            <v>0.98288875744814996</v>
          </cell>
          <cell r="E122">
            <v>1.0469542385685735</v>
          </cell>
          <cell r="F122">
            <v>1</v>
          </cell>
          <cell r="G122">
            <v>0.99941704275399779</v>
          </cell>
          <cell r="H122">
            <v>1.0004338782052336</v>
          </cell>
          <cell r="I122">
            <v>1.0026225456135878</v>
          </cell>
          <cell r="J122">
            <v>0.95170008155301755</v>
          </cell>
          <cell r="K122">
            <v>0.91567529069791997</v>
          </cell>
          <cell r="L122">
            <v>1.0115405017524324</v>
          </cell>
          <cell r="M122">
            <v>1.0066956039348918</v>
          </cell>
          <cell r="N122">
            <v>1.0069105922614434</v>
          </cell>
          <cell r="O122">
            <v>0.98294370951505006</v>
          </cell>
          <cell r="P122">
            <v>0.97599269086677809</v>
          </cell>
          <cell r="Q122">
            <v>1.0089146386379575</v>
          </cell>
          <cell r="R122">
            <v>0.97500373314705657</v>
          </cell>
          <cell r="S122">
            <v>1.0115405017745847</v>
          </cell>
          <cell r="T122">
            <v>1.0115405017984986</v>
          </cell>
          <cell r="U122">
            <v>1.0115405017606813</v>
          </cell>
          <cell r="V122">
            <v>1.0115405017705026</v>
          </cell>
          <cell r="W122">
            <v>0.98314263528849855</v>
          </cell>
          <cell r="X122">
            <v>1.0115405017753165</v>
          </cell>
          <cell r="Y122">
            <v>0.98099840706607089</v>
          </cell>
          <cell r="Z122">
            <v>1.0115405017286097</v>
          </cell>
        </row>
        <row r="123">
          <cell r="C123">
            <v>1.0041214912199963</v>
          </cell>
          <cell r="D123">
            <v>0.98346207379023431</v>
          </cell>
          <cell r="E123">
            <v>1.0475649241317539</v>
          </cell>
          <cell r="F123">
            <v>1.0005832972833801</v>
          </cell>
          <cell r="G123">
            <v>1</v>
          </cell>
          <cell r="H123">
            <v>1.001017428568592</v>
          </cell>
          <cell r="I123">
            <v>1.0032073726207</v>
          </cell>
          <cell r="J123">
            <v>0.95225520562518018</v>
          </cell>
          <cell r="K123">
            <v>0.91620940160744235</v>
          </cell>
          <cell r="L123">
            <v>1.0121305305791337</v>
          </cell>
          <cell r="M123">
            <v>1.0072828067458577</v>
          </cell>
          <cell r="N123">
            <v>1.0074979204745163</v>
          </cell>
          <cell r="O123">
            <v>0.98351705791052579</v>
          </cell>
          <cell r="P123">
            <v>0.97656198475195966</v>
          </cell>
          <cell r="Q123">
            <v>1.0095031358058375</v>
          </cell>
          <cell r="R123">
            <v>0.97557245017588679</v>
          </cell>
          <cell r="S123">
            <v>1.0121305306012989</v>
          </cell>
          <cell r="T123">
            <v>1.0121305306252268</v>
          </cell>
          <cell r="U123">
            <v>1.0121305305873873</v>
          </cell>
          <cell r="V123">
            <v>1.0121305305972144</v>
          </cell>
          <cell r="W123">
            <v>0.98371609971683749</v>
          </cell>
          <cell r="X123">
            <v>1.012130530602031</v>
          </cell>
          <cell r="Y123">
            <v>0.98157062077191282</v>
          </cell>
          <cell r="Z123">
            <v>1.012130530555297</v>
          </cell>
        </row>
        <row r="124">
          <cell r="C124">
            <v>1.0031009076993223</v>
          </cell>
          <cell r="D124">
            <v>0.98246248838697936</v>
          </cell>
          <cell r="E124">
            <v>1.0465001849465525</v>
          </cell>
          <cell r="F124">
            <v>0.99956630996342122</v>
          </cell>
          <cell r="G124">
            <v>0.9989836055401683</v>
          </cell>
          <cell r="H124">
            <v>1</v>
          </cell>
          <cell r="I124">
            <v>1.002187718205106</v>
          </cell>
          <cell r="J124">
            <v>0.95128733870983684</v>
          </cell>
          <cell r="K124">
            <v>0.91527817144760293</v>
          </cell>
          <cell r="L124">
            <v>1.0111018067152264</v>
          </cell>
          <cell r="M124">
            <v>1.0062590100815976</v>
          </cell>
          <cell r="N124">
            <v>1.0064739051698539</v>
          </cell>
          <cell r="O124">
            <v>0.98251741662171554</v>
          </cell>
          <cell r="P124">
            <v>0.97556941256097551</v>
          </cell>
          <cell r="Q124">
            <v>1.0084770824114218</v>
          </cell>
          <cell r="R124">
            <v>0.97458088374236362</v>
          </cell>
          <cell r="S124">
            <v>1.0111018067373692</v>
          </cell>
          <cell r="T124">
            <v>1.0111018067612729</v>
          </cell>
          <cell r="U124">
            <v>1.0111018067234718</v>
          </cell>
          <cell r="V124">
            <v>1.0111018067332889</v>
          </cell>
          <cell r="W124">
            <v>0.98271625612303815</v>
          </cell>
          <cell r="X124">
            <v>1.0111018067381006</v>
          </cell>
          <cell r="Y124">
            <v>0.98057295783102671</v>
          </cell>
          <cell r="Z124">
            <v>1.0111018066914141</v>
          </cell>
        </row>
        <row r="125">
          <cell r="C125">
            <v>1.0009111960540205</v>
          </cell>
          <cell r="D125">
            <v>0.98031782922519339</v>
          </cell>
          <cell r="E125">
            <v>1.0442157351726571</v>
          </cell>
          <cell r="F125">
            <v>0.99738431414188589</v>
          </cell>
          <cell r="G125">
            <v>0.99680288172890785</v>
          </cell>
          <cell r="H125">
            <v>0.99781705745803373</v>
          </cell>
          <cell r="I125">
            <v>1</v>
          </cell>
          <cell r="J125">
            <v>0.94921073310853332</v>
          </cell>
          <cell r="K125">
            <v>0.91328017178941689</v>
          </cell>
          <cell r="L125">
            <v>1.0088946295670889</v>
          </cell>
          <cell r="M125">
            <v>1.0040624044802535</v>
          </cell>
          <cell r="N125">
            <v>1.0042768304648799</v>
          </cell>
          <cell r="O125">
            <v>0.98037263755474924</v>
          </cell>
          <cell r="P125">
            <v>0.97343980058765511</v>
          </cell>
          <cell r="Q125">
            <v>1.0062756348856279</v>
          </cell>
          <cell r="R125">
            <v>0.9724534296706554</v>
          </cell>
          <cell r="S125">
            <v>1.0088946295891832</v>
          </cell>
          <cell r="T125">
            <v>1.0088946296130348</v>
          </cell>
          <cell r="U125">
            <v>1.0088946295753163</v>
          </cell>
          <cell r="V125">
            <v>1.008894629585112</v>
          </cell>
          <cell r="W125">
            <v>0.98057104300086539</v>
          </cell>
          <cell r="X125">
            <v>1.0088946295899131</v>
          </cell>
          <cell r="Y125">
            <v>0.97843242340587566</v>
          </cell>
          <cell r="Z125">
            <v>1.0088946295433285</v>
          </cell>
        </row>
        <row r="126">
          <cell r="C126">
            <v>1.0544667913479817</v>
          </cell>
          <cell r="D126">
            <v>1.0327715385336917</v>
          </cell>
          <cell r="E126">
            <v>1.1000884195156491</v>
          </cell>
          <cell r="F126">
            <v>1.0507511971294201</v>
          </cell>
          <cell r="G126">
            <v>1.0501386541053079</v>
          </cell>
          <cell r="H126">
            <v>1.0512070951729775</v>
          </cell>
          <cell r="I126">
            <v>1.0535068400724241</v>
          </cell>
          <cell r="J126">
            <v>1</v>
          </cell>
          <cell r="K126">
            <v>0.96214690788266921</v>
          </cell>
          <cell r="L126">
            <v>1.0628773931612627</v>
          </cell>
          <cell r="M126">
            <v>1.057786610979512</v>
          </cell>
          <cell r="N126">
            <v>1.0580125102210052</v>
          </cell>
          <cell r="O126">
            <v>1.0328292794837719</v>
          </cell>
          <cell r="P126">
            <v>1.0255254883178313</v>
          </cell>
          <cell r="Q126">
            <v>1.06011826435023</v>
          </cell>
          <cell r="R126">
            <v>1.0244863398099233</v>
          </cell>
          <cell r="S126">
            <v>1.0628773931845392</v>
          </cell>
          <cell r="T126">
            <v>1.0628773932096669</v>
          </cell>
          <cell r="U126">
            <v>1.0628773931699302</v>
          </cell>
          <cell r="V126">
            <v>1.06287739318025</v>
          </cell>
          <cell r="W126">
            <v>1.0330383009783628</v>
          </cell>
          <cell r="X126">
            <v>1.0628773931853082</v>
          </cell>
          <cell r="Y126">
            <v>1.0307852506067281</v>
          </cell>
          <cell r="Z126">
            <v>1.062877393136231</v>
          </cell>
        </row>
        <row r="127">
          <cell r="C127">
            <v>1.095951961918658</v>
          </cell>
          <cell r="D127">
            <v>1.0734031675125801</v>
          </cell>
          <cell r="E127">
            <v>1.1433684508081394</v>
          </cell>
          <cell r="F127">
            <v>1.0920901876011184</v>
          </cell>
          <cell r="G127">
            <v>1.0914535457129684</v>
          </cell>
          <cell r="H127">
            <v>1.0925640217316679</v>
          </cell>
          <cell r="I127">
            <v>1.0949542439322539</v>
          </cell>
          <cell r="J127">
            <v>1.0393423206032346</v>
          </cell>
          <cell r="K127">
            <v>1</v>
          </cell>
          <cell r="L127">
            <v>1.1046934563249433</v>
          </cell>
          <cell r="M127">
            <v>1.0994023909584771</v>
          </cell>
          <cell r="N127">
            <v>1.0996371776003528</v>
          </cell>
          <cell r="O127">
            <v>1.0734631801256302</v>
          </cell>
          <cell r="P127">
            <v>1.0658720408660201</v>
          </cell>
          <cell r="Q127">
            <v>1.1018257769836415</v>
          </cell>
          <cell r="R127">
            <v>1.0647920098443597</v>
          </cell>
          <cell r="S127">
            <v>1.1046934563491357</v>
          </cell>
          <cell r="T127">
            <v>1.104693456375252</v>
          </cell>
          <cell r="U127">
            <v>1.1046934563339519</v>
          </cell>
          <cell r="V127">
            <v>1.1046934563446777</v>
          </cell>
          <cell r="W127">
            <v>1.0736804250108742</v>
          </cell>
          <cell r="X127">
            <v>1.1046934563499349</v>
          </cell>
          <cell r="Y127">
            <v>1.0713387344091836</v>
          </cell>
          <cell r="Z127">
            <v>1.1046934562989268</v>
          </cell>
        </row>
        <row r="128">
          <cell r="C128">
            <v>0.99208695013423343</v>
          </cell>
          <cell r="D128">
            <v>0.97167513880596468</v>
          </cell>
          <cell r="E128">
            <v>1.0350097072285183</v>
          </cell>
          <cell r="F128">
            <v>0.98859116196292762</v>
          </cell>
          <cell r="G128">
            <v>0.98801485558172752</v>
          </cell>
          <cell r="H128">
            <v>0.98902009012198977</v>
          </cell>
          <cell r="I128">
            <v>0.99118378737836521</v>
          </cell>
          <cell r="J128">
            <v>0.94084228946271065</v>
          </cell>
          <cell r="K128">
            <v>0.90522849961179819</v>
          </cell>
          <cell r="L128">
            <v>1</v>
          </cell>
          <cell r="M128">
            <v>0.99521037683696578</v>
          </cell>
          <cell r="N128">
            <v>0.99542291239652003</v>
          </cell>
          <cell r="O128">
            <v>0.97172946393363369</v>
          </cell>
          <cell r="P128">
            <v>0.96485774833131266</v>
          </cell>
          <cell r="Q128">
            <v>0.99740409493250559</v>
          </cell>
          <cell r="R128">
            <v>0.9638800734700409</v>
          </cell>
          <cell r="S128">
            <v>1.0000000000218996</v>
          </cell>
          <cell r="T128">
            <v>1.0000000000455407</v>
          </cell>
          <cell r="U128">
            <v>1.0000000000081548</v>
          </cell>
          <cell r="V128">
            <v>1.0000000000178642</v>
          </cell>
          <cell r="W128">
            <v>0.97192612019515157</v>
          </cell>
          <cell r="X128">
            <v>1.000000000022623</v>
          </cell>
          <cell r="Y128">
            <v>0.96980635512522806</v>
          </cell>
          <cell r="Z128">
            <v>0.99999999997644917</v>
          </cell>
        </row>
        <row r="129">
          <cell r="C129">
            <v>0.99686154126260274</v>
          </cell>
          <cell r="D129">
            <v>0.97635149453947401</v>
          </cell>
          <cell r="E129">
            <v>1.0399908715964608</v>
          </cell>
          <cell r="F129">
            <v>0.99334892900225202</v>
          </cell>
          <cell r="G129">
            <v>0.99276984904628163</v>
          </cell>
          <cell r="H129">
            <v>0.99377992145273808</v>
          </cell>
          <cell r="I129">
            <v>0.99595403187876907</v>
          </cell>
          <cell r="J129">
            <v>0.94537025674204589</v>
          </cell>
          <cell r="K129">
            <v>0.90958506932860461</v>
          </cell>
          <cell r="L129">
            <v>1.0048126740581793</v>
          </cell>
          <cell r="M129">
            <v>1</v>
          </cell>
          <cell r="N129">
            <v>1.000213558423928</v>
          </cell>
          <cell r="O129">
            <v>0.97640608111627569</v>
          </cell>
          <cell r="P129">
            <v>0.96950129418654007</v>
          </cell>
          <cell r="Q129">
            <v>1.0022042757457092</v>
          </cell>
          <cell r="R129">
            <v>0.96851891409482616</v>
          </cell>
          <cell r="S129">
            <v>1.0048126740801844</v>
          </cell>
          <cell r="T129">
            <v>1.0048126741039394</v>
          </cell>
          <cell r="U129">
            <v>1.0048126740663734</v>
          </cell>
          <cell r="V129">
            <v>1.0048126740761294</v>
          </cell>
          <cell r="W129">
            <v>0.97660368382028173</v>
          </cell>
          <cell r="X129">
            <v>1.0048126740809113</v>
          </cell>
          <cell r="Y129">
            <v>0.97447371701199681</v>
          </cell>
          <cell r="Z129">
            <v>1.0048126740345151</v>
          </cell>
        </row>
        <row r="130">
          <cell r="C130">
            <v>0.99664869853733318</v>
          </cell>
          <cell r="D130">
            <v>0.97614303097225119</v>
          </cell>
          <cell r="E130">
            <v>1.0397688202059681</v>
          </cell>
          <cell r="F130">
            <v>0.99313683626475446</v>
          </cell>
          <cell r="G130">
            <v>0.99255787994978206</v>
          </cell>
          <cell r="H130">
            <v>0.99356773669282417</v>
          </cell>
          <cell r="I130">
            <v>0.99574138291839298</v>
          </cell>
          <cell r="J130">
            <v>0.94516840806647262</v>
          </cell>
          <cell r="K130">
            <v>0.90939086124954149</v>
          </cell>
          <cell r="L130">
            <v>1.004598133664073</v>
          </cell>
          <cell r="M130">
            <v>0.99978648717353458</v>
          </cell>
          <cell r="N130">
            <v>1</v>
          </cell>
          <cell r="O130">
            <v>0.97619760589411853</v>
          </cell>
          <cell r="P130">
            <v>0.96929429322495653</v>
          </cell>
          <cell r="Q130">
            <v>1.001990292278099</v>
          </cell>
          <cell r="R130">
            <v>0.9683121228839926</v>
          </cell>
          <cell r="S130">
            <v>1.0045981336860732</v>
          </cell>
          <cell r="T130">
            <v>1.0045981337098231</v>
          </cell>
          <cell r="U130">
            <v>1.0045981336722654</v>
          </cell>
          <cell r="V130">
            <v>1.0045981336820191</v>
          </cell>
          <cell r="W130">
            <v>0.97639516640741264</v>
          </cell>
          <cell r="X130">
            <v>1.0045981336868</v>
          </cell>
          <cell r="Y130">
            <v>0.9742656543743613</v>
          </cell>
          <cell r="Z130">
            <v>1.0045981336404139</v>
          </cell>
        </row>
        <row r="131">
          <cell r="C131">
            <v>1.0209497467723074</v>
          </cell>
          <cell r="D131">
            <v>0.99994409439078946</v>
          </cell>
          <cell r="E131">
            <v>1.0651212561145582</v>
          </cell>
          <cell r="F131">
            <v>1.0173522555969812</v>
          </cell>
          <cell r="G131">
            <v>1.0167591827278442</v>
          </cell>
          <cell r="H131">
            <v>1.0177936625677297</v>
          </cell>
          <cell r="I131">
            <v>1.0200203082923707</v>
          </cell>
          <cell r="J131">
            <v>0.96821422461979334</v>
          </cell>
          <cell r="K131">
            <v>0.93156432238595033</v>
          </cell>
          <cell r="L131">
            <v>1.0290930110855392</v>
          </cell>
          <cell r="M131">
            <v>1.0241640433627273</v>
          </cell>
          <cell r="N131">
            <v>1.0243827622216717</v>
          </cell>
          <cell r="O131">
            <v>1</v>
          </cell>
          <cell r="P131">
            <v>0.99292836549948393</v>
          </cell>
          <cell r="Q131">
            <v>1.0264215833231392</v>
          </cell>
          <cell r="R131">
            <v>0.9919222471326351</v>
          </cell>
          <cell r="S131">
            <v>1.0290930111080758</v>
          </cell>
          <cell r="T131">
            <v>1.0290930111324048</v>
          </cell>
          <cell r="U131">
            <v>1.0290930110939314</v>
          </cell>
          <cell r="V131">
            <v>1.0290930111039229</v>
          </cell>
          <cell r="W131">
            <v>1.0002023775843143</v>
          </cell>
          <cell r="X131">
            <v>1.0290930111088203</v>
          </cell>
          <cell r="Y131">
            <v>0.99802094216571269</v>
          </cell>
          <cell r="Z131">
            <v>1.0290930110613032</v>
          </cell>
        </row>
        <row r="132">
          <cell r="C132">
            <v>1.0282209495130372</v>
          </cell>
          <cell r="D132">
            <v>1.0070656949031529</v>
          </cell>
          <cell r="E132">
            <v>1.0727070482861654</v>
          </cell>
          <cell r="F132">
            <v>1.0245978370103377</v>
          </cell>
          <cell r="G132">
            <v>1.0240005402770143</v>
          </cell>
          <cell r="H132">
            <v>1.0250423876809458</v>
          </cell>
          <cell r="I132">
            <v>1.0272848915734807</v>
          </cell>
          <cell r="J132">
            <v>0.97510984504178377</v>
          </cell>
          <cell r="K132">
            <v>0.93819892225290091</v>
          </cell>
          <cell r="L132">
            <v>1.036422210143894</v>
          </cell>
          <cell r="M132">
            <v>1.0314581383195056</v>
          </cell>
          <cell r="N132">
            <v>1.0316784148938729</v>
          </cell>
          <cell r="O132">
            <v>1.0071219986720379</v>
          </cell>
          <cell r="P132">
            <v>1</v>
          </cell>
          <cell r="Q132">
            <v>1.0337317564765176</v>
          </cell>
          <cell r="R132">
            <v>0.99898671605947864</v>
          </cell>
          <cell r="S132">
            <v>1.0364222101665912</v>
          </cell>
          <cell r="T132">
            <v>1.0364222101910934</v>
          </cell>
          <cell r="U132">
            <v>1.0364222101523457</v>
          </cell>
          <cell r="V132">
            <v>1.0364222101624088</v>
          </cell>
          <cell r="W132">
            <v>1.0073258175892388</v>
          </cell>
          <cell r="X132">
            <v>1.0364222101673408</v>
          </cell>
          <cell r="Y132">
            <v>1.005128845990483</v>
          </cell>
          <cell r="Z132">
            <v>1.0364222101194853</v>
          </cell>
        </row>
        <row r="133">
          <cell r="C133">
            <v>0.9946690164745795</v>
          </cell>
          <cell r="D133">
            <v>0.97420408011430715</v>
          </cell>
          <cell r="E133">
            <v>1.0377034869688975</v>
          </cell>
          <cell r="F133">
            <v>0.99116412995058512</v>
          </cell>
          <cell r="G133">
            <v>0.99058632363905286</v>
          </cell>
          <cell r="H133">
            <v>0.99159417446437981</v>
          </cell>
          <cell r="I133">
            <v>0.99376350309193262</v>
          </cell>
          <cell r="J133">
            <v>0.94329098330639749</v>
          </cell>
          <cell r="K133">
            <v>0.90758450282185288</v>
          </cell>
          <cell r="L133">
            <v>1.002602661329228</v>
          </cell>
          <cell r="M133">
            <v>0.99780057239920572</v>
          </cell>
          <cell r="N133">
            <v>0.99801366111684187</v>
          </cell>
          <cell r="O133">
            <v>0.97425854663188516</v>
          </cell>
          <cell r="P133">
            <v>0.96736894628110048</v>
          </cell>
          <cell r="Q133">
            <v>1</v>
          </cell>
          <cell r="R133">
            <v>0.96638872686327471</v>
          </cell>
          <cell r="S133">
            <v>1.0026026613511845</v>
          </cell>
          <cell r="T133">
            <v>1.0026026613748873</v>
          </cell>
          <cell r="U133">
            <v>1.0026026613374039</v>
          </cell>
          <cell r="V133">
            <v>1.0026026613471386</v>
          </cell>
          <cell r="W133">
            <v>0.97445571472305004</v>
          </cell>
          <cell r="X133">
            <v>1.0026026613519099</v>
          </cell>
          <cell r="Y133">
            <v>0.97233043262255203</v>
          </cell>
          <cell r="Z133">
            <v>1.0026026613056158</v>
          </cell>
        </row>
        <row r="134">
          <cell r="C134">
            <v>1.0292638860793601</v>
          </cell>
          <cell r="D134">
            <v>1.0080871734466519</v>
          </cell>
          <cell r="E134">
            <v>1.0737951076241314</v>
          </cell>
          <cell r="F134">
            <v>1.0256370986111634</v>
          </cell>
          <cell r="G134">
            <v>1.0250391960327592</v>
          </cell>
          <cell r="H134">
            <v>1.0260821001947296</v>
          </cell>
          <cell r="I134">
            <v>1.0283268786852588</v>
          </cell>
          <cell r="J134">
            <v>0.97609891039204444</v>
          </cell>
          <cell r="K134">
            <v>0.93915054842134815</v>
          </cell>
          <cell r="L134">
            <v>1.037473465345045</v>
          </cell>
          <cell r="M134">
            <v>1.0325043584043951</v>
          </cell>
          <cell r="N134">
            <v>1.0327248584078748</v>
          </cell>
          <cell r="O134">
            <v>1.0081435343251099</v>
          </cell>
          <cell r="P134">
            <v>1.0010143117263044</v>
          </cell>
          <cell r="Q134">
            <v>1.0347802827189649</v>
          </cell>
          <cell r="R134">
            <v>1</v>
          </cell>
          <cell r="S134">
            <v>1.0374734653677653</v>
          </cell>
          <cell r="T134">
            <v>1.0374734653922923</v>
          </cell>
          <cell r="U134">
            <v>1.0374734653535056</v>
          </cell>
          <cell r="V134">
            <v>1.0374734653635787</v>
          </cell>
          <cell r="W134">
            <v>1.0083475599782288</v>
          </cell>
          <cell r="X134">
            <v>1.0374734653685158</v>
          </cell>
          <cell r="Y134">
            <v>1.0061483599654177</v>
          </cell>
          <cell r="Z134">
            <v>1.0374734653206117</v>
          </cell>
        </row>
        <row r="135">
          <cell r="C135">
            <v>0.99208695011250714</v>
          </cell>
          <cell r="D135">
            <v>0.97167513878468537</v>
          </cell>
          <cell r="E135">
            <v>1.0350097072058519</v>
          </cell>
          <cell r="F135">
            <v>0.98859116194127794</v>
          </cell>
          <cell r="G135">
            <v>0.9880148555600905</v>
          </cell>
          <cell r="H135">
            <v>0.98902009010033065</v>
          </cell>
          <cell r="I135">
            <v>0.99118378735665869</v>
          </cell>
          <cell r="J135">
            <v>0.94084228944210657</v>
          </cell>
          <cell r="K135">
            <v>0.90522849959197416</v>
          </cell>
          <cell r="L135">
            <v>0.99999999997810041</v>
          </cell>
          <cell r="M135">
            <v>0.9952103768151711</v>
          </cell>
          <cell r="N135">
            <v>0.99542291237472069</v>
          </cell>
          <cell r="O135">
            <v>0.97172946391235326</v>
          </cell>
          <cell r="P135">
            <v>0.96485774831018267</v>
          </cell>
          <cell r="Q135">
            <v>0.99740409491066284</v>
          </cell>
          <cell r="R135">
            <v>0.96388007344893234</v>
          </cell>
          <cell r="S135">
            <v>1</v>
          </cell>
          <cell r="T135">
            <v>1.0000000000236411</v>
          </cell>
          <cell r="U135">
            <v>0.99999999998625522</v>
          </cell>
          <cell r="V135">
            <v>0.99999999999596456</v>
          </cell>
          <cell r="W135">
            <v>0.97192612017386681</v>
          </cell>
          <cell r="X135">
            <v>1.0000000000007234</v>
          </cell>
          <cell r="Y135">
            <v>0.96980635510398971</v>
          </cell>
          <cell r="Z135">
            <v>0.99999999995454958</v>
          </cell>
        </row>
        <row r="136">
          <cell r="C136">
            <v>0.99208695008905301</v>
          </cell>
          <cell r="D136">
            <v>0.97167513876171385</v>
          </cell>
          <cell r="E136">
            <v>1.0350097071813831</v>
          </cell>
          <cell r="F136">
            <v>0.98859116191790641</v>
          </cell>
          <cell r="G136">
            <v>0.98801485553673263</v>
          </cell>
          <cell r="H136">
            <v>0.98902009007694902</v>
          </cell>
          <cell r="I136">
            <v>0.99118378733322599</v>
          </cell>
          <cell r="J136">
            <v>0.94084228941986392</v>
          </cell>
          <cell r="K136">
            <v>0.90522849957057339</v>
          </cell>
          <cell r="L136">
            <v>0.99999999995445921</v>
          </cell>
          <cell r="M136">
            <v>0.99521037679164315</v>
          </cell>
          <cell r="N136">
            <v>0.99542291235118763</v>
          </cell>
          <cell r="O136">
            <v>0.97172946388938042</v>
          </cell>
          <cell r="P136">
            <v>0.96485774828737225</v>
          </cell>
          <cell r="Q136">
            <v>0.99740409488708304</v>
          </cell>
          <cell r="R136">
            <v>0.96388007342614501</v>
          </cell>
          <cell r="S136">
            <v>0.9999999999763588</v>
          </cell>
          <cell r="T136">
            <v>1</v>
          </cell>
          <cell r="U136">
            <v>0.99999999996261402</v>
          </cell>
          <cell r="V136">
            <v>0.99999999997232336</v>
          </cell>
          <cell r="W136">
            <v>0.97192612015088931</v>
          </cell>
          <cell r="X136">
            <v>0.99999999997708222</v>
          </cell>
          <cell r="Y136">
            <v>0.96980635508106239</v>
          </cell>
          <cell r="Z136">
            <v>0.99999999993090838</v>
          </cell>
        </row>
        <row r="137">
          <cell r="C137">
            <v>0.99208695012614312</v>
          </cell>
          <cell r="D137">
            <v>0.97167513879804079</v>
          </cell>
          <cell r="E137">
            <v>1.0350097072200779</v>
          </cell>
          <cell r="F137">
            <v>0.98859116195486585</v>
          </cell>
          <cell r="G137">
            <v>0.98801485557367053</v>
          </cell>
          <cell r="H137">
            <v>0.98902009011392444</v>
          </cell>
          <cell r="I137">
            <v>0.99118378737028234</v>
          </cell>
          <cell r="J137">
            <v>0.94084228945503823</v>
          </cell>
          <cell r="K137">
            <v>0.9052284996044162</v>
          </cell>
          <cell r="L137">
            <v>0.99999999999184519</v>
          </cell>
          <cell r="M137">
            <v>0.99521037682885005</v>
          </cell>
          <cell r="N137">
            <v>0.99542291238840253</v>
          </cell>
          <cell r="O137">
            <v>0.97172946392570947</v>
          </cell>
          <cell r="P137">
            <v>0.9648577483234444</v>
          </cell>
          <cell r="Q137">
            <v>0.99740409492437188</v>
          </cell>
          <cell r="R137">
            <v>0.96388007346218063</v>
          </cell>
          <cell r="S137">
            <v>1.0000000000137448</v>
          </cell>
          <cell r="T137">
            <v>1.0000000000373859</v>
          </cell>
          <cell r="U137">
            <v>1</v>
          </cell>
          <cell r="V137">
            <v>1.0000000000097093</v>
          </cell>
          <cell r="W137">
            <v>0.97192612018722568</v>
          </cell>
          <cell r="X137">
            <v>1.0000000000144682</v>
          </cell>
          <cell r="Y137">
            <v>0.9698063551173195</v>
          </cell>
          <cell r="Z137">
            <v>0.99999999996829436</v>
          </cell>
        </row>
        <row r="138">
          <cell r="C138">
            <v>0.99208695011651071</v>
          </cell>
          <cell r="D138">
            <v>0.97167513878860656</v>
          </cell>
          <cell r="E138">
            <v>1.0350097072100288</v>
          </cell>
          <cell r="F138">
            <v>0.98859116194526742</v>
          </cell>
          <cell r="G138">
            <v>0.98801485556407753</v>
          </cell>
          <cell r="H138">
            <v>0.98902009010432179</v>
          </cell>
          <cell r="I138">
            <v>0.9911837873606586</v>
          </cell>
          <cell r="J138">
            <v>0.94084228944590331</v>
          </cell>
          <cell r="K138">
            <v>0.90522849959562712</v>
          </cell>
          <cell r="L138">
            <v>0.99999999998213596</v>
          </cell>
          <cell r="M138">
            <v>0.99521037681918723</v>
          </cell>
          <cell r="N138">
            <v>0.9954229123787377</v>
          </cell>
          <cell r="O138">
            <v>0.97172946391627468</v>
          </cell>
          <cell r="P138">
            <v>0.96485774831407634</v>
          </cell>
          <cell r="Q138">
            <v>0.99740409491468784</v>
          </cell>
          <cell r="R138">
            <v>0.96388007345282201</v>
          </cell>
          <cell r="S138">
            <v>1.0000000000040354</v>
          </cell>
          <cell r="T138">
            <v>1.0000000000276767</v>
          </cell>
          <cell r="U138">
            <v>0.99999999999029077</v>
          </cell>
          <cell r="V138">
            <v>1</v>
          </cell>
          <cell r="W138">
            <v>0.9719261201777889</v>
          </cell>
          <cell r="X138">
            <v>1.0000000000047589</v>
          </cell>
          <cell r="Y138">
            <v>0.96980635510790336</v>
          </cell>
          <cell r="Z138">
            <v>0.99999999995858502</v>
          </cell>
        </row>
        <row r="139">
          <cell r="C139">
            <v>1.0207431712351076</v>
          </cell>
          <cell r="D139">
            <v>0.99974176906662782</v>
          </cell>
          <cell r="E139">
            <v>1.0649057430627549</v>
          </cell>
          <cell r="F139">
            <v>1.0171464079640435</v>
          </cell>
          <cell r="G139">
            <v>1.0165534550952757</v>
          </cell>
          <cell r="H139">
            <v>1.0175877256219907</v>
          </cell>
          <cell r="I139">
            <v>1.0198139208146262</v>
          </cell>
          <cell r="J139">
            <v>0.96801831941073913</v>
          </cell>
          <cell r="K139">
            <v>0.93137583279482072</v>
          </cell>
          <cell r="L139">
            <v>1.028884787867633</v>
          </cell>
          <cell r="M139">
            <v>1.0239568174555687</v>
          </cell>
          <cell r="N139">
            <v>1.0241754920596748</v>
          </cell>
          <cell r="O139">
            <v>0.99979766336408538</v>
          </cell>
          <cell r="P139">
            <v>0.99272745971430454</v>
          </cell>
          <cell r="Q139">
            <v>1.0262139006329394</v>
          </cell>
          <cell r="R139">
            <v>0.99172154492206144</v>
          </cell>
          <cell r="S139">
            <v>1.028884787890165</v>
          </cell>
          <cell r="T139">
            <v>1.0288847879144891</v>
          </cell>
          <cell r="U139">
            <v>1.0288847878760232</v>
          </cell>
          <cell r="V139">
            <v>1.028884787886013</v>
          </cell>
          <cell r="W139">
            <v>1</v>
          </cell>
          <cell r="X139">
            <v>1.0288847878909093</v>
          </cell>
          <cell r="Y139">
            <v>0.99781900596570261</v>
          </cell>
          <cell r="Z139">
            <v>1.0288847878434018</v>
          </cell>
        </row>
        <row r="140">
          <cell r="C140">
            <v>0.99208695011178949</v>
          </cell>
          <cell r="D140">
            <v>0.97167513878398248</v>
          </cell>
          <cell r="E140">
            <v>1.0350097072051032</v>
          </cell>
          <cell r="F140">
            <v>0.98859116194056273</v>
          </cell>
          <cell r="G140">
            <v>0.98801485555937574</v>
          </cell>
          <cell r="H140">
            <v>0.98902009009961522</v>
          </cell>
          <cell r="I140">
            <v>0.9911837873559417</v>
          </cell>
          <cell r="J140">
            <v>0.94084228944142601</v>
          </cell>
          <cell r="K140">
            <v>0.90522849959131924</v>
          </cell>
          <cell r="L140">
            <v>0.99999999997737699</v>
          </cell>
          <cell r="M140">
            <v>0.99521037681445113</v>
          </cell>
          <cell r="N140">
            <v>0.9954229123740006</v>
          </cell>
          <cell r="O140">
            <v>0.97172946391165027</v>
          </cell>
          <cell r="P140">
            <v>0.96485774830948468</v>
          </cell>
          <cell r="Q140">
            <v>0.99740409490994131</v>
          </cell>
          <cell r="R140">
            <v>0.96388007344823501</v>
          </cell>
          <cell r="S140">
            <v>0.99999999999927658</v>
          </cell>
          <cell r="T140">
            <v>1.0000000000229179</v>
          </cell>
          <cell r="U140">
            <v>0.9999999999855318</v>
          </cell>
          <cell r="V140">
            <v>0.99999999999524114</v>
          </cell>
          <cell r="W140">
            <v>0.97192612017316371</v>
          </cell>
          <cell r="X140">
            <v>1</v>
          </cell>
          <cell r="Y140">
            <v>0.96980635510328816</v>
          </cell>
          <cell r="Z140">
            <v>0.99999999995382616</v>
          </cell>
        </row>
        <row r="141">
          <cell r="C141">
            <v>1.0229742720196222</v>
          </cell>
          <cell r="D141">
            <v>1.0019269658018433</v>
          </cell>
          <cell r="E141">
            <v>1.0672333726817769</v>
          </cell>
          <cell r="F141">
            <v>1.0193696470830755</v>
          </cell>
          <cell r="G141">
            <v>1.0187753981609537</v>
          </cell>
          <cell r="H141">
            <v>1.0198119293560215</v>
          </cell>
          <cell r="I141">
            <v>1.022042990479658</v>
          </cell>
          <cell r="J141">
            <v>0.97013417626163378</v>
          </cell>
          <cell r="K141">
            <v>0.93341159792143136</v>
          </cell>
          <cell r="L141">
            <v>1.0311336842816143</v>
          </cell>
          <cell r="M141">
            <v>1.0261949425031942</v>
          </cell>
          <cell r="N141">
            <v>1.0264140950777583</v>
          </cell>
          <cell r="O141">
            <v>1.0019829822708857</v>
          </cell>
          <cell r="P141">
            <v>0.99489732484452897</v>
          </cell>
          <cell r="Q141">
            <v>1.0284569591253234</v>
          </cell>
          <cell r="R141">
            <v>0.99388921136279629</v>
          </cell>
          <cell r="S141">
            <v>1.0311336843041956</v>
          </cell>
          <cell r="T141">
            <v>1.0311336843285728</v>
          </cell>
          <cell r="U141">
            <v>1.0311336842900229</v>
          </cell>
          <cell r="V141">
            <v>1.0311336843000345</v>
          </cell>
          <cell r="W141">
            <v>1.0021857611663616</v>
          </cell>
          <cell r="X141">
            <v>1.0311336843049417</v>
          </cell>
          <cell r="Y141">
            <v>1</v>
          </cell>
          <cell r="Z141">
            <v>1.0311336842573302</v>
          </cell>
        </row>
        <row r="142">
          <cell r="C142">
            <v>0.99208695015759796</v>
          </cell>
          <cell r="D142">
            <v>0.97167513882884848</v>
          </cell>
          <cell r="E142">
            <v>1.0350097072528937</v>
          </cell>
          <cell r="F142">
            <v>0.98859116198620978</v>
          </cell>
          <cell r="G142">
            <v>0.98801485560499613</v>
          </cell>
          <cell r="H142">
            <v>0.98902009014528203</v>
          </cell>
          <cell r="I142">
            <v>0.99118378740170843</v>
          </cell>
          <cell r="J142">
            <v>0.94084228948486825</v>
          </cell>
          <cell r="K142">
            <v>0.90522849963311713</v>
          </cell>
          <cell r="L142">
            <v>1.0000000000235509</v>
          </cell>
          <cell r="M142">
            <v>0.99521037686040381</v>
          </cell>
          <cell r="N142">
            <v>0.99542291241996306</v>
          </cell>
          <cell r="O142">
            <v>0.97172946395651871</v>
          </cell>
          <cell r="P142">
            <v>0.96485774835403582</v>
          </cell>
          <cell r="Q142">
            <v>0.99740409495599525</v>
          </cell>
          <cell r="R142">
            <v>0.96388007349274107</v>
          </cell>
          <cell r="S142">
            <v>1.0000000000454505</v>
          </cell>
          <cell r="T142">
            <v>1.0000000000690916</v>
          </cell>
          <cell r="U142">
            <v>1.0000000000317057</v>
          </cell>
          <cell r="V142">
            <v>1.0000000000414149</v>
          </cell>
          <cell r="W142">
            <v>0.97192612021804126</v>
          </cell>
          <cell r="X142">
            <v>1.0000000000461737</v>
          </cell>
          <cell r="Y142">
            <v>0.96980635514806779</v>
          </cell>
          <cell r="Z142">
            <v>1</v>
          </cell>
        </row>
        <row r="147">
          <cell r="C147">
            <v>1</v>
          </cell>
          <cell r="D147">
            <v>0.97942538068310747</v>
          </cell>
          <cell r="E147">
            <v>1.0432651161155553</v>
          </cell>
          <cell r="F147">
            <v>0.99647632884311921</v>
          </cell>
          <cell r="G147">
            <v>0.99589542574675038</v>
          </cell>
          <cell r="H147">
            <v>0.99690867820423534</v>
          </cell>
          <cell r="I147">
            <v>0.99908963346837087</v>
          </cell>
          <cell r="J147">
            <v>0.94834660342564814</v>
          </cell>
          <cell r="K147">
            <v>0.91244875208701925</v>
          </cell>
          <cell r="L147">
            <v>1.0079761656623907</v>
          </cell>
          <cell r="M147">
            <v>1.0031483396715477</v>
          </cell>
          <cell r="N147">
            <v>1.003362570449934</v>
          </cell>
          <cell r="O147">
            <v>0.9794801391169945</v>
          </cell>
          <cell r="P147">
            <v>0.97255361357264447</v>
          </cell>
          <cell r="Q147">
            <v>1.0053595552260342</v>
          </cell>
          <cell r="R147">
            <v>0.97156814061471519</v>
          </cell>
          <cell r="S147">
            <v>1.007976165684465</v>
          </cell>
          <cell r="T147">
            <v>1.0079761657082946</v>
          </cell>
          <cell r="U147">
            <v>1.0079761656706105</v>
          </cell>
          <cell r="V147">
            <v>1.0079761656803972</v>
          </cell>
          <cell r="W147">
            <v>0.97967836394143271</v>
          </cell>
          <cell r="X147">
            <v>1.007976165685194</v>
          </cell>
          <cell r="Y147">
            <v>0.97754169127414614</v>
          </cell>
          <cell r="Z147">
            <v>1.0079761656386519</v>
          </cell>
        </row>
        <row r="148">
          <cell r="C148">
            <v>1.0210068267809669</v>
          </cell>
          <cell r="D148">
            <v>1</v>
          </cell>
          <cell r="E148">
            <v>1.06518080569642</v>
          </cell>
          <cell r="F148">
            <v>1.0174091344744605</v>
          </cell>
          <cell r="G148">
            <v>1.0168160284473695</v>
          </cell>
          <cell r="H148">
            <v>1.0178505661237143</v>
          </cell>
          <cell r="I148">
            <v>1.0200773363373006</v>
          </cell>
          <cell r="J148">
            <v>0.96826835625212893</v>
          </cell>
          <cell r="K148">
            <v>0.93161640496862064</v>
          </cell>
          <cell r="L148">
            <v>1.0291505463738035</v>
          </cell>
          <cell r="M148">
            <v>1.0242213030786422</v>
          </cell>
          <cell r="N148">
            <v>1.0244400341658815</v>
          </cell>
          <cell r="O148">
            <v>1.0000559087348224</v>
          </cell>
          <cell r="P148">
            <v>0.9929838788681683</v>
          </cell>
          <cell r="Q148">
            <v>1.0264789692552572</v>
          </cell>
          <cell r="R148">
            <v>0.99197770425051457</v>
          </cell>
          <cell r="S148">
            <v>1.0291505463963415</v>
          </cell>
          <cell r="T148">
            <v>1.0291505464206718</v>
          </cell>
          <cell r="U148">
            <v>1.0291505463821962</v>
          </cell>
          <cell r="V148">
            <v>1.0291505463921884</v>
          </cell>
          <cell r="W148">
            <v>1.0002582976338112</v>
          </cell>
          <cell r="X148">
            <v>1.029150546397086</v>
          </cell>
          <cell r="Y148">
            <v>0.99807674025391546</v>
          </cell>
          <cell r="Z148">
            <v>1.0291505463495663</v>
          </cell>
        </row>
        <row r="149">
          <cell r="C149">
            <v>0.95852912606083607</v>
          </cell>
          <cell r="D149">
            <v>0.93880775418798079</v>
          </cell>
          <cell r="E149">
            <v>1</v>
          </cell>
          <cell r="F149">
            <v>0.95515158462630545</v>
          </cell>
          <cell r="G149">
            <v>0.954594772089017</v>
          </cell>
          <cell r="H149">
            <v>0.955566004081569</v>
          </cell>
          <cell r="I149">
            <v>0.95765651322487855</v>
          </cell>
          <cell r="J149">
            <v>0.90901784098434879</v>
          </cell>
          <cell r="K149">
            <v>0.87460870491327114</v>
          </cell>
          <cell r="L149">
            <v>0.9661745131625239</v>
          </cell>
          <cell r="M149">
            <v>0.96154690133474741</v>
          </cell>
          <cell r="N149">
            <v>0.96175224777552937</v>
          </cell>
          <cell r="O149">
            <v>0.93886024174175886</v>
          </cell>
          <cell r="P149">
            <v>0.93222096526509501</v>
          </cell>
          <cell r="Q149">
            <v>0.96366641584772128</v>
          </cell>
          <cell r="R149">
            <v>0.93127636073197451</v>
          </cell>
          <cell r="S149">
            <v>0.96617451318368264</v>
          </cell>
          <cell r="T149">
            <v>0.96617451320652425</v>
          </cell>
          <cell r="U149">
            <v>0.96617451317040282</v>
          </cell>
          <cell r="V149">
            <v>0.96617451317978376</v>
          </cell>
          <cell r="W149">
            <v>0.93905024600949116</v>
          </cell>
          <cell r="X149">
            <v>0.96617451318438163</v>
          </cell>
          <cell r="Y149">
            <v>0.93700218302503901</v>
          </cell>
          <cell r="Z149">
            <v>0.96617451313976965</v>
          </cell>
        </row>
        <row r="150">
          <cell r="C150">
            <v>1.0035361313208229</v>
          </cell>
          <cell r="D150">
            <v>0.98288875744814996</v>
          </cell>
          <cell r="E150">
            <v>1.0469542385685735</v>
          </cell>
          <cell r="F150">
            <v>1</v>
          </cell>
          <cell r="G150">
            <v>0.99941704275399779</v>
          </cell>
          <cell r="H150">
            <v>1.0004338782052336</v>
          </cell>
          <cell r="I150">
            <v>1.0026225456135878</v>
          </cell>
          <cell r="J150">
            <v>0.95170008155301755</v>
          </cell>
          <cell r="K150">
            <v>0.91567529069791997</v>
          </cell>
          <cell r="L150">
            <v>1.0115405017524324</v>
          </cell>
          <cell r="M150">
            <v>1.0066956039348918</v>
          </cell>
          <cell r="N150">
            <v>1.0069105922614434</v>
          </cell>
          <cell r="O150">
            <v>0.98294370951505006</v>
          </cell>
          <cell r="P150">
            <v>0.97599269086677809</v>
          </cell>
          <cell r="Q150">
            <v>1.0089146386379575</v>
          </cell>
          <cell r="R150">
            <v>0.97500373314705657</v>
          </cell>
          <cell r="S150">
            <v>1.0115405017745847</v>
          </cell>
          <cell r="T150">
            <v>1.0115405017984986</v>
          </cell>
          <cell r="U150">
            <v>1.0115405017606813</v>
          </cell>
          <cell r="V150">
            <v>1.0115405017705026</v>
          </cell>
          <cell r="W150">
            <v>0.98314263528849855</v>
          </cell>
          <cell r="X150">
            <v>1.0115405017753165</v>
          </cell>
          <cell r="Y150">
            <v>0.98099840706607089</v>
          </cell>
          <cell r="Z150">
            <v>1.0115405017286097</v>
          </cell>
        </row>
        <row r="151">
          <cell r="C151">
            <v>1.0041214912199963</v>
          </cell>
          <cell r="D151">
            <v>0.98346207379023431</v>
          </cell>
          <cell r="E151">
            <v>1.0475649241317539</v>
          </cell>
          <cell r="F151">
            <v>1.0005832972833801</v>
          </cell>
          <cell r="G151">
            <v>1</v>
          </cell>
          <cell r="H151">
            <v>1.001017428568592</v>
          </cell>
          <cell r="I151">
            <v>1.0032073726207</v>
          </cell>
          <cell r="J151">
            <v>0.95225520562518018</v>
          </cell>
          <cell r="K151">
            <v>0.91620940160744235</v>
          </cell>
          <cell r="L151">
            <v>1.0121305305791337</v>
          </cell>
          <cell r="M151">
            <v>1.0072828067458577</v>
          </cell>
          <cell r="N151">
            <v>1.0074979204745163</v>
          </cell>
          <cell r="O151">
            <v>0.98351705791052579</v>
          </cell>
          <cell r="P151">
            <v>0.97656198475195966</v>
          </cell>
          <cell r="Q151">
            <v>1.0095031358058375</v>
          </cell>
          <cell r="R151">
            <v>0.97557245017588679</v>
          </cell>
          <cell r="S151">
            <v>1.0121305306012989</v>
          </cell>
          <cell r="T151">
            <v>1.0121305306252268</v>
          </cell>
          <cell r="U151">
            <v>1.0121305305873873</v>
          </cell>
          <cell r="V151">
            <v>1.0121305305972144</v>
          </cell>
          <cell r="W151">
            <v>0.98371609971683749</v>
          </cell>
          <cell r="X151">
            <v>1.012130530602031</v>
          </cell>
          <cell r="Y151">
            <v>0.98157062077191282</v>
          </cell>
          <cell r="Z151">
            <v>1.012130530555297</v>
          </cell>
        </row>
        <row r="152">
          <cell r="C152">
            <v>1.0031009076993223</v>
          </cell>
          <cell r="D152">
            <v>0.98246248838697936</v>
          </cell>
          <cell r="E152">
            <v>1.0465001849465525</v>
          </cell>
          <cell r="F152">
            <v>0.99956630996342122</v>
          </cell>
          <cell r="G152">
            <v>0.9989836055401683</v>
          </cell>
          <cell r="H152">
            <v>1</v>
          </cell>
          <cell r="I152">
            <v>1.002187718205106</v>
          </cell>
          <cell r="J152">
            <v>0.95128733870983684</v>
          </cell>
          <cell r="K152">
            <v>0.91527817144760293</v>
          </cell>
          <cell r="L152">
            <v>1.0111018067152264</v>
          </cell>
          <cell r="M152">
            <v>1.0062590100815976</v>
          </cell>
          <cell r="N152">
            <v>1.0064739051698539</v>
          </cell>
          <cell r="O152">
            <v>0.98251741662171554</v>
          </cell>
          <cell r="P152">
            <v>0.97556941256097551</v>
          </cell>
          <cell r="Q152">
            <v>1.0084770824114218</v>
          </cell>
          <cell r="R152">
            <v>0.97458088374236362</v>
          </cell>
          <cell r="S152">
            <v>1.0111018067373692</v>
          </cell>
          <cell r="T152">
            <v>1.0111018067612729</v>
          </cell>
          <cell r="U152">
            <v>1.0111018067234718</v>
          </cell>
          <cell r="V152">
            <v>1.0111018067332889</v>
          </cell>
          <cell r="W152">
            <v>0.98271625612303815</v>
          </cell>
          <cell r="X152">
            <v>1.0111018067381006</v>
          </cell>
          <cell r="Y152">
            <v>0.98057295783102671</v>
          </cell>
          <cell r="Z152">
            <v>1.0111018066914141</v>
          </cell>
        </row>
        <row r="153">
          <cell r="C153">
            <v>1.0009111960540205</v>
          </cell>
          <cell r="D153">
            <v>0.98031782922519339</v>
          </cell>
          <cell r="E153">
            <v>1.0442157351726571</v>
          </cell>
          <cell r="F153">
            <v>0.99738431414188589</v>
          </cell>
          <cell r="G153">
            <v>0.99680288172890785</v>
          </cell>
          <cell r="H153">
            <v>0.99781705745803373</v>
          </cell>
          <cell r="I153">
            <v>1</v>
          </cell>
          <cell r="J153">
            <v>0.94921073310853332</v>
          </cell>
          <cell r="K153">
            <v>0.91328017178941689</v>
          </cell>
          <cell r="L153">
            <v>1.0088946295670889</v>
          </cell>
          <cell r="M153">
            <v>1.0040624044802535</v>
          </cell>
          <cell r="N153">
            <v>1.0042768304648799</v>
          </cell>
          <cell r="O153">
            <v>0.98037263755474924</v>
          </cell>
          <cell r="P153">
            <v>0.97343980058765511</v>
          </cell>
          <cell r="Q153">
            <v>1.0062756348856279</v>
          </cell>
          <cell r="R153">
            <v>0.9724534296706554</v>
          </cell>
          <cell r="S153">
            <v>1.0088946295891832</v>
          </cell>
          <cell r="T153">
            <v>1.0088946296130348</v>
          </cell>
          <cell r="U153">
            <v>1.0088946295753163</v>
          </cell>
          <cell r="V153">
            <v>1.008894629585112</v>
          </cell>
          <cell r="W153">
            <v>0.98057104300086539</v>
          </cell>
          <cell r="X153">
            <v>1.0088946295899131</v>
          </cell>
          <cell r="Y153">
            <v>0.97843242340587566</v>
          </cell>
          <cell r="Z153">
            <v>1.0088946295433285</v>
          </cell>
        </row>
        <row r="154">
          <cell r="C154">
            <v>1.0544667913479817</v>
          </cell>
          <cell r="D154">
            <v>1.0327715385336917</v>
          </cell>
          <cell r="E154">
            <v>1.1000884195156491</v>
          </cell>
          <cell r="F154">
            <v>1.0507511971294201</v>
          </cell>
          <cell r="G154">
            <v>1.0501386541053079</v>
          </cell>
          <cell r="H154">
            <v>1.0512070951729775</v>
          </cell>
          <cell r="I154">
            <v>1.0535068400724241</v>
          </cell>
          <cell r="J154">
            <v>1</v>
          </cell>
          <cell r="K154">
            <v>0.96214690788266921</v>
          </cell>
          <cell r="L154">
            <v>1.0628773931612627</v>
          </cell>
          <cell r="M154">
            <v>1.057786610979512</v>
          </cell>
          <cell r="N154">
            <v>1.0580125102210052</v>
          </cell>
          <cell r="O154">
            <v>1.0328292794837719</v>
          </cell>
          <cell r="P154">
            <v>1.0255254883178313</v>
          </cell>
          <cell r="Q154">
            <v>1.06011826435023</v>
          </cell>
          <cell r="R154">
            <v>1.0244863398099233</v>
          </cell>
          <cell r="S154">
            <v>1.0628773931845392</v>
          </cell>
          <cell r="T154">
            <v>1.0628773932096669</v>
          </cell>
          <cell r="U154">
            <v>1.0628773931699302</v>
          </cell>
          <cell r="V154">
            <v>1.06287739318025</v>
          </cell>
          <cell r="W154">
            <v>1.0330383009783628</v>
          </cell>
          <cell r="X154">
            <v>1.0628773931853082</v>
          </cell>
          <cell r="Y154">
            <v>1.0307852506067281</v>
          </cell>
          <cell r="Z154">
            <v>1.062877393136231</v>
          </cell>
        </row>
        <row r="155">
          <cell r="C155">
            <v>1.095951961918658</v>
          </cell>
          <cell r="D155">
            <v>1.0734031675125801</v>
          </cell>
          <cell r="E155">
            <v>1.1433684508081394</v>
          </cell>
          <cell r="F155">
            <v>1.0920901876011184</v>
          </cell>
          <cell r="G155">
            <v>1.0914535457129684</v>
          </cell>
          <cell r="H155">
            <v>1.0925640217316679</v>
          </cell>
          <cell r="I155">
            <v>1.0949542439322539</v>
          </cell>
          <cell r="J155">
            <v>1.0393423206032346</v>
          </cell>
          <cell r="K155">
            <v>1</v>
          </cell>
          <cell r="L155">
            <v>1.1046934563249433</v>
          </cell>
          <cell r="M155">
            <v>1.0994023909584771</v>
          </cell>
          <cell r="N155">
            <v>1.0996371776003528</v>
          </cell>
          <cell r="O155">
            <v>1.0734631801256302</v>
          </cell>
          <cell r="P155">
            <v>1.0658720408660201</v>
          </cell>
          <cell r="Q155">
            <v>1.1018257769836415</v>
          </cell>
          <cell r="R155">
            <v>1.0647920098443597</v>
          </cell>
          <cell r="S155">
            <v>1.1046934563491357</v>
          </cell>
          <cell r="T155">
            <v>1.104693456375252</v>
          </cell>
          <cell r="U155">
            <v>1.1046934563339519</v>
          </cell>
          <cell r="V155">
            <v>1.1046934563446777</v>
          </cell>
          <cell r="W155">
            <v>1.0736804250108742</v>
          </cell>
          <cell r="X155">
            <v>1.1046934563499349</v>
          </cell>
          <cell r="Y155">
            <v>1.0713387344091836</v>
          </cell>
          <cell r="Z155">
            <v>1.1046934562989268</v>
          </cell>
        </row>
        <row r="156">
          <cell r="C156">
            <v>0.99208695013423343</v>
          </cell>
          <cell r="D156">
            <v>0.97167513880596468</v>
          </cell>
          <cell r="E156">
            <v>1.0350097072285183</v>
          </cell>
          <cell r="F156">
            <v>0.98859116196292762</v>
          </cell>
          <cell r="G156">
            <v>0.98801485558172752</v>
          </cell>
          <cell r="H156">
            <v>0.98902009012198977</v>
          </cell>
          <cell r="I156">
            <v>0.99118378737836521</v>
          </cell>
          <cell r="J156">
            <v>0.94084228946271065</v>
          </cell>
          <cell r="K156">
            <v>0.90522849961179819</v>
          </cell>
          <cell r="L156">
            <v>1</v>
          </cell>
          <cell r="M156">
            <v>0.99521037683696578</v>
          </cell>
          <cell r="N156">
            <v>0.99542291239652003</v>
          </cell>
          <cell r="O156">
            <v>0.97172946393363369</v>
          </cell>
          <cell r="P156">
            <v>0.96485774833131266</v>
          </cell>
          <cell r="Q156">
            <v>0.99740409493250559</v>
          </cell>
          <cell r="R156">
            <v>0.9638800734700409</v>
          </cell>
          <cell r="S156">
            <v>1.0000000000218996</v>
          </cell>
          <cell r="T156">
            <v>1.0000000000455407</v>
          </cell>
          <cell r="U156">
            <v>1.0000000000081548</v>
          </cell>
          <cell r="V156">
            <v>1.0000000000178642</v>
          </cell>
          <cell r="W156">
            <v>0.97192612019515157</v>
          </cell>
          <cell r="X156">
            <v>1.000000000022623</v>
          </cell>
          <cell r="Y156">
            <v>0.96980635512522806</v>
          </cell>
          <cell r="Z156">
            <v>0.99999999997644917</v>
          </cell>
        </row>
        <row r="157">
          <cell r="C157">
            <v>0.99686154126260274</v>
          </cell>
          <cell r="D157">
            <v>0.97635149453947401</v>
          </cell>
          <cell r="E157">
            <v>1.0399908715964608</v>
          </cell>
          <cell r="F157">
            <v>0.99334892900225202</v>
          </cell>
          <cell r="G157">
            <v>0.99276984904628163</v>
          </cell>
          <cell r="H157">
            <v>0.99377992145273808</v>
          </cell>
          <cell r="I157">
            <v>0.99595403187876907</v>
          </cell>
          <cell r="J157">
            <v>0.94537025674204589</v>
          </cell>
          <cell r="K157">
            <v>0.90958506932860461</v>
          </cell>
          <cell r="L157">
            <v>1.0048126740581793</v>
          </cell>
          <cell r="M157">
            <v>1</v>
          </cell>
          <cell r="N157">
            <v>1.000213558423928</v>
          </cell>
          <cell r="O157">
            <v>0.97640608111627569</v>
          </cell>
          <cell r="P157">
            <v>0.96950129418654007</v>
          </cell>
          <cell r="Q157">
            <v>1.0022042757457092</v>
          </cell>
          <cell r="R157">
            <v>0.96851891409482616</v>
          </cell>
          <cell r="S157">
            <v>1.0048126740801844</v>
          </cell>
          <cell r="T157">
            <v>1.0048126741039394</v>
          </cell>
          <cell r="U157">
            <v>1.0048126740663734</v>
          </cell>
          <cell r="V157">
            <v>1.0048126740761294</v>
          </cell>
          <cell r="W157">
            <v>0.97660368382028173</v>
          </cell>
          <cell r="X157">
            <v>1.0048126740809113</v>
          </cell>
          <cell r="Y157">
            <v>0.97447371701199681</v>
          </cell>
          <cell r="Z157">
            <v>1.0048126740345151</v>
          </cell>
        </row>
        <row r="158">
          <cell r="C158">
            <v>0.99664869853733318</v>
          </cell>
          <cell r="D158">
            <v>0.97614303097225119</v>
          </cell>
          <cell r="E158">
            <v>1.0397688202059681</v>
          </cell>
          <cell r="F158">
            <v>0.99313683626475446</v>
          </cell>
          <cell r="G158">
            <v>0.99255787994978206</v>
          </cell>
          <cell r="H158">
            <v>0.99356773669282417</v>
          </cell>
          <cell r="I158">
            <v>0.99574138291839298</v>
          </cell>
          <cell r="J158">
            <v>0.94516840806647262</v>
          </cell>
          <cell r="K158">
            <v>0.90939086124954149</v>
          </cell>
          <cell r="L158">
            <v>1.004598133664073</v>
          </cell>
          <cell r="M158">
            <v>0.99978648717353458</v>
          </cell>
          <cell r="N158">
            <v>1</v>
          </cell>
          <cell r="O158">
            <v>0.97619760589411853</v>
          </cell>
          <cell r="P158">
            <v>0.96929429322495653</v>
          </cell>
          <cell r="Q158">
            <v>1.001990292278099</v>
          </cell>
          <cell r="R158">
            <v>0.9683121228839926</v>
          </cell>
          <cell r="S158">
            <v>1.0045981336860732</v>
          </cell>
          <cell r="T158">
            <v>1.0045981337098231</v>
          </cell>
          <cell r="U158">
            <v>1.0045981336722654</v>
          </cell>
          <cell r="V158">
            <v>1.0045981336820191</v>
          </cell>
          <cell r="W158">
            <v>0.97639516640741264</v>
          </cell>
          <cell r="X158">
            <v>1.0045981336868</v>
          </cell>
          <cell r="Y158">
            <v>0.9742656543743613</v>
          </cell>
          <cell r="Z158">
            <v>1.0045981336404139</v>
          </cell>
        </row>
        <row r="159">
          <cell r="C159">
            <v>1.0209497467723074</v>
          </cell>
          <cell r="D159">
            <v>0.99994409439078946</v>
          </cell>
          <cell r="E159">
            <v>1.0651212561145582</v>
          </cell>
          <cell r="F159">
            <v>1.0173522555969812</v>
          </cell>
          <cell r="G159">
            <v>1.0167591827278442</v>
          </cell>
          <cell r="H159">
            <v>1.0177936625677297</v>
          </cell>
          <cell r="I159">
            <v>1.0200203082923707</v>
          </cell>
          <cell r="J159">
            <v>0.96821422461979334</v>
          </cell>
          <cell r="K159">
            <v>0.93156432238595033</v>
          </cell>
          <cell r="L159">
            <v>1.0290930110855392</v>
          </cell>
          <cell r="M159">
            <v>1.0241640433627273</v>
          </cell>
          <cell r="N159">
            <v>1.0243827622216717</v>
          </cell>
          <cell r="O159">
            <v>1</v>
          </cell>
          <cell r="P159">
            <v>0.99292836549948393</v>
          </cell>
          <cell r="Q159">
            <v>1.0264215833231392</v>
          </cell>
          <cell r="R159">
            <v>0.9919222471326351</v>
          </cell>
          <cell r="S159">
            <v>1.0290930111080758</v>
          </cell>
          <cell r="T159">
            <v>1.0290930111324048</v>
          </cell>
          <cell r="U159">
            <v>1.0290930110939314</v>
          </cell>
          <cell r="V159">
            <v>1.0290930111039229</v>
          </cell>
          <cell r="W159">
            <v>1.0002023775843143</v>
          </cell>
          <cell r="X159">
            <v>1.0290930111088203</v>
          </cell>
          <cell r="Y159">
            <v>0.99802094216571269</v>
          </cell>
          <cell r="Z159">
            <v>1.0290930110613032</v>
          </cell>
        </row>
        <row r="160">
          <cell r="C160">
            <v>1.0282209495130372</v>
          </cell>
          <cell r="D160">
            <v>1.0070656949031529</v>
          </cell>
          <cell r="E160">
            <v>1.0727070482861654</v>
          </cell>
          <cell r="F160">
            <v>1.0245978370103377</v>
          </cell>
          <cell r="G160">
            <v>1.0240005402770143</v>
          </cell>
          <cell r="H160">
            <v>1.0250423876809458</v>
          </cell>
          <cell r="I160">
            <v>1.0272848915734807</v>
          </cell>
          <cell r="J160">
            <v>0.97510984504178377</v>
          </cell>
          <cell r="K160">
            <v>0.93819892225290091</v>
          </cell>
          <cell r="L160">
            <v>1.036422210143894</v>
          </cell>
          <cell r="M160">
            <v>1.0314581383195056</v>
          </cell>
          <cell r="N160">
            <v>1.0316784148938729</v>
          </cell>
          <cell r="O160">
            <v>1.0071219986720379</v>
          </cell>
          <cell r="P160">
            <v>1</v>
          </cell>
          <cell r="Q160">
            <v>1.0337317564765176</v>
          </cell>
          <cell r="R160">
            <v>0.99898671605947864</v>
          </cell>
          <cell r="S160">
            <v>1.0364222101665912</v>
          </cell>
          <cell r="T160">
            <v>1.0364222101910934</v>
          </cell>
          <cell r="U160">
            <v>1.0364222101523457</v>
          </cell>
          <cell r="V160">
            <v>1.0364222101624088</v>
          </cell>
          <cell r="W160">
            <v>1.0073258175892388</v>
          </cell>
          <cell r="X160">
            <v>1.0364222101673408</v>
          </cell>
          <cell r="Y160">
            <v>1.005128845990483</v>
          </cell>
          <cell r="Z160">
            <v>1.0364222101194853</v>
          </cell>
        </row>
        <row r="161">
          <cell r="C161">
            <v>0.9946690164745795</v>
          </cell>
          <cell r="D161">
            <v>0.97420408011430715</v>
          </cell>
          <cell r="E161">
            <v>1.0377034869688975</v>
          </cell>
          <cell r="F161">
            <v>0.99116412995058512</v>
          </cell>
          <cell r="G161">
            <v>0.99058632363905286</v>
          </cell>
          <cell r="H161">
            <v>0.99159417446437981</v>
          </cell>
          <cell r="I161">
            <v>0.99376350309193262</v>
          </cell>
          <cell r="J161">
            <v>0.94329098330639749</v>
          </cell>
          <cell r="K161">
            <v>0.90758450282185288</v>
          </cell>
          <cell r="L161">
            <v>1.002602661329228</v>
          </cell>
          <cell r="M161">
            <v>0.99780057239920572</v>
          </cell>
          <cell r="N161">
            <v>0.99801366111684187</v>
          </cell>
          <cell r="O161">
            <v>0.97425854663188516</v>
          </cell>
          <cell r="P161">
            <v>0.96736894628110048</v>
          </cell>
          <cell r="Q161">
            <v>1</v>
          </cell>
          <cell r="R161">
            <v>0.96638872686327471</v>
          </cell>
          <cell r="S161">
            <v>1.0026026613511845</v>
          </cell>
          <cell r="T161">
            <v>1.0026026613748873</v>
          </cell>
          <cell r="U161">
            <v>1.0026026613374039</v>
          </cell>
          <cell r="V161">
            <v>1.0026026613471386</v>
          </cell>
          <cell r="W161">
            <v>0.97445571472305004</v>
          </cell>
          <cell r="X161">
            <v>1.0026026613519099</v>
          </cell>
          <cell r="Y161">
            <v>0.97233043262255203</v>
          </cell>
          <cell r="Z161">
            <v>1.0026026613056158</v>
          </cell>
        </row>
        <row r="162">
          <cell r="C162">
            <v>1.0292638860793601</v>
          </cell>
          <cell r="D162">
            <v>1.0080871734466519</v>
          </cell>
          <cell r="E162">
            <v>1.0737951076241314</v>
          </cell>
          <cell r="F162">
            <v>1.0256370986111634</v>
          </cell>
          <cell r="G162">
            <v>1.0250391960327592</v>
          </cell>
          <cell r="H162">
            <v>1.0260821001947296</v>
          </cell>
          <cell r="I162">
            <v>1.0283268786852588</v>
          </cell>
          <cell r="J162">
            <v>0.97609891039204444</v>
          </cell>
          <cell r="K162">
            <v>0.93915054842134815</v>
          </cell>
          <cell r="L162">
            <v>1.037473465345045</v>
          </cell>
          <cell r="M162">
            <v>1.0325043584043951</v>
          </cell>
          <cell r="N162">
            <v>1.0327248584078748</v>
          </cell>
          <cell r="O162">
            <v>1.0081435343251099</v>
          </cell>
          <cell r="P162">
            <v>1.0010143117263044</v>
          </cell>
          <cell r="Q162">
            <v>1.0347802827189649</v>
          </cell>
          <cell r="R162">
            <v>1</v>
          </cell>
          <cell r="S162">
            <v>1.0374734653677653</v>
          </cell>
          <cell r="T162">
            <v>1.0374734653922923</v>
          </cell>
          <cell r="U162">
            <v>1.0374734653535056</v>
          </cell>
          <cell r="V162">
            <v>1.0374734653635787</v>
          </cell>
          <cell r="W162">
            <v>1.0083475599782288</v>
          </cell>
          <cell r="X162">
            <v>1.0374734653685158</v>
          </cell>
          <cell r="Y162">
            <v>1.0061483599654177</v>
          </cell>
          <cell r="Z162">
            <v>1.0374734653206117</v>
          </cell>
        </row>
        <row r="163">
          <cell r="C163">
            <v>0.99208695011250714</v>
          </cell>
          <cell r="D163">
            <v>0.97167513878468537</v>
          </cell>
          <cell r="E163">
            <v>1.0350097072058519</v>
          </cell>
          <cell r="F163">
            <v>0.98859116194127794</v>
          </cell>
          <cell r="G163">
            <v>0.9880148555600905</v>
          </cell>
          <cell r="H163">
            <v>0.98902009010033065</v>
          </cell>
          <cell r="I163">
            <v>0.99118378735665869</v>
          </cell>
          <cell r="J163">
            <v>0.94084228944210657</v>
          </cell>
          <cell r="K163">
            <v>0.90522849959197416</v>
          </cell>
          <cell r="L163">
            <v>0.99999999997810041</v>
          </cell>
          <cell r="M163">
            <v>0.9952103768151711</v>
          </cell>
          <cell r="N163">
            <v>0.99542291237472069</v>
          </cell>
          <cell r="O163">
            <v>0.97172946391235326</v>
          </cell>
          <cell r="P163">
            <v>0.96485774831018267</v>
          </cell>
          <cell r="Q163">
            <v>0.99740409491066284</v>
          </cell>
          <cell r="R163">
            <v>0.96388007344893234</v>
          </cell>
          <cell r="S163">
            <v>1</v>
          </cell>
          <cell r="T163">
            <v>1.0000000000236411</v>
          </cell>
          <cell r="U163">
            <v>0.99999999998625522</v>
          </cell>
          <cell r="V163">
            <v>0.99999999999596456</v>
          </cell>
          <cell r="W163">
            <v>0.97192612017386681</v>
          </cell>
          <cell r="X163">
            <v>1.0000000000007234</v>
          </cell>
          <cell r="Y163">
            <v>0.96980635510398971</v>
          </cell>
          <cell r="Z163">
            <v>0.99999999995454958</v>
          </cell>
        </row>
        <row r="164">
          <cell r="C164">
            <v>0.99208695008905301</v>
          </cell>
          <cell r="D164">
            <v>0.97167513876171385</v>
          </cell>
          <cell r="E164">
            <v>1.0350097071813831</v>
          </cell>
          <cell r="F164">
            <v>0.98859116191790641</v>
          </cell>
          <cell r="G164">
            <v>0.98801485553673263</v>
          </cell>
          <cell r="H164">
            <v>0.98902009007694902</v>
          </cell>
          <cell r="I164">
            <v>0.99118378733322599</v>
          </cell>
          <cell r="J164">
            <v>0.94084228941986392</v>
          </cell>
          <cell r="K164">
            <v>0.90522849957057339</v>
          </cell>
          <cell r="L164">
            <v>0.99999999995445921</v>
          </cell>
          <cell r="M164">
            <v>0.99521037679164315</v>
          </cell>
          <cell r="N164">
            <v>0.99542291235118763</v>
          </cell>
          <cell r="O164">
            <v>0.97172946388938042</v>
          </cell>
          <cell r="P164">
            <v>0.96485774828737225</v>
          </cell>
          <cell r="Q164">
            <v>0.99740409488708304</v>
          </cell>
          <cell r="R164">
            <v>0.96388007342614501</v>
          </cell>
          <cell r="S164">
            <v>0.9999999999763588</v>
          </cell>
          <cell r="T164">
            <v>1</v>
          </cell>
          <cell r="U164">
            <v>0.99999999996261402</v>
          </cell>
          <cell r="V164">
            <v>0.99999999997232336</v>
          </cell>
          <cell r="W164">
            <v>0.97192612015088931</v>
          </cell>
          <cell r="X164">
            <v>0.99999999997708222</v>
          </cell>
          <cell r="Y164">
            <v>0.96980635508106239</v>
          </cell>
          <cell r="Z164">
            <v>0.99999999993090838</v>
          </cell>
        </row>
        <row r="165">
          <cell r="C165">
            <v>0.99208695012614312</v>
          </cell>
          <cell r="D165">
            <v>0.97167513879804079</v>
          </cell>
          <cell r="E165">
            <v>1.0350097072200779</v>
          </cell>
          <cell r="F165">
            <v>0.98859116195486585</v>
          </cell>
          <cell r="G165">
            <v>0.98801485557367053</v>
          </cell>
          <cell r="H165">
            <v>0.98902009011392444</v>
          </cell>
          <cell r="I165">
            <v>0.99118378737028234</v>
          </cell>
          <cell r="J165">
            <v>0.94084228945503823</v>
          </cell>
          <cell r="K165">
            <v>0.9052284996044162</v>
          </cell>
          <cell r="L165">
            <v>0.99999999999184519</v>
          </cell>
          <cell r="M165">
            <v>0.99521037682885005</v>
          </cell>
          <cell r="N165">
            <v>0.99542291238840253</v>
          </cell>
          <cell r="O165">
            <v>0.97172946392570947</v>
          </cell>
          <cell r="P165">
            <v>0.9648577483234444</v>
          </cell>
          <cell r="Q165">
            <v>0.99740409492437188</v>
          </cell>
          <cell r="R165">
            <v>0.96388007346218063</v>
          </cell>
          <cell r="S165">
            <v>1.0000000000137448</v>
          </cell>
          <cell r="T165">
            <v>1.0000000000373859</v>
          </cell>
          <cell r="U165">
            <v>1</v>
          </cell>
          <cell r="V165">
            <v>1.0000000000097093</v>
          </cell>
          <cell r="W165">
            <v>0.97192612018722568</v>
          </cell>
          <cell r="X165">
            <v>1.0000000000144682</v>
          </cell>
          <cell r="Y165">
            <v>0.9698063551173195</v>
          </cell>
          <cell r="Z165">
            <v>0.99999999996829436</v>
          </cell>
        </row>
        <row r="166">
          <cell r="C166">
            <v>0.99208695011651071</v>
          </cell>
          <cell r="D166">
            <v>0.97167513878860656</v>
          </cell>
          <cell r="E166">
            <v>1.0350097072100288</v>
          </cell>
          <cell r="F166">
            <v>0.98859116194526742</v>
          </cell>
          <cell r="G166">
            <v>0.98801485556407753</v>
          </cell>
          <cell r="H166">
            <v>0.98902009010432179</v>
          </cell>
          <cell r="I166">
            <v>0.9911837873606586</v>
          </cell>
          <cell r="J166">
            <v>0.94084228944590331</v>
          </cell>
          <cell r="K166">
            <v>0.90522849959562712</v>
          </cell>
          <cell r="L166">
            <v>0.99999999998213596</v>
          </cell>
          <cell r="M166">
            <v>0.99521037681918723</v>
          </cell>
          <cell r="N166">
            <v>0.9954229123787377</v>
          </cell>
          <cell r="O166">
            <v>0.97172946391627468</v>
          </cell>
          <cell r="P166">
            <v>0.96485774831407634</v>
          </cell>
          <cell r="Q166">
            <v>0.99740409491468784</v>
          </cell>
          <cell r="R166">
            <v>0.96388007345282201</v>
          </cell>
          <cell r="S166">
            <v>1.0000000000040354</v>
          </cell>
          <cell r="T166">
            <v>1.0000000000276767</v>
          </cell>
          <cell r="U166">
            <v>0.99999999999029077</v>
          </cell>
          <cell r="V166">
            <v>1</v>
          </cell>
          <cell r="W166">
            <v>0.9719261201777889</v>
          </cell>
          <cell r="X166">
            <v>1.0000000000047589</v>
          </cell>
          <cell r="Y166">
            <v>0.96980635510790336</v>
          </cell>
          <cell r="Z166">
            <v>0.99999999995858502</v>
          </cell>
        </row>
        <row r="167">
          <cell r="C167">
            <v>1.0207431712351076</v>
          </cell>
          <cell r="D167">
            <v>0.99974176906662782</v>
          </cell>
          <cell r="E167">
            <v>1.0649057430627549</v>
          </cell>
          <cell r="F167">
            <v>1.0171464079640435</v>
          </cell>
          <cell r="G167">
            <v>1.0165534550952757</v>
          </cell>
          <cell r="H167">
            <v>1.0175877256219907</v>
          </cell>
          <cell r="I167">
            <v>1.0198139208146262</v>
          </cell>
          <cell r="J167">
            <v>0.96801831941073913</v>
          </cell>
          <cell r="K167">
            <v>0.93137583279482072</v>
          </cell>
          <cell r="L167">
            <v>1.028884787867633</v>
          </cell>
          <cell r="M167">
            <v>1.0239568174555687</v>
          </cell>
          <cell r="N167">
            <v>1.0241754920596748</v>
          </cell>
          <cell r="O167">
            <v>0.99979766336408538</v>
          </cell>
          <cell r="P167">
            <v>0.99272745971430454</v>
          </cell>
          <cell r="Q167">
            <v>1.0262139006329394</v>
          </cell>
          <cell r="R167">
            <v>0.99172154492206144</v>
          </cell>
          <cell r="S167">
            <v>1.028884787890165</v>
          </cell>
          <cell r="T167">
            <v>1.0288847879144891</v>
          </cell>
          <cell r="U167">
            <v>1.0288847878760232</v>
          </cell>
          <cell r="V167">
            <v>1.028884787886013</v>
          </cell>
          <cell r="W167">
            <v>1</v>
          </cell>
          <cell r="X167">
            <v>1.0288847878909093</v>
          </cell>
          <cell r="Y167">
            <v>0.99781900596570261</v>
          </cell>
          <cell r="Z167">
            <v>1.0288847878434018</v>
          </cell>
        </row>
        <row r="168">
          <cell r="C168">
            <v>0.99208695011178949</v>
          </cell>
          <cell r="D168">
            <v>0.97167513878398248</v>
          </cell>
          <cell r="E168">
            <v>1.0350097072051032</v>
          </cell>
          <cell r="F168">
            <v>0.98859116194056273</v>
          </cell>
          <cell r="G168">
            <v>0.98801485555937574</v>
          </cell>
          <cell r="H168">
            <v>0.98902009009961522</v>
          </cell>
          <cell r="I168">
            <v>0.9911837873559417</v>
          </cell>
          <cell r="J168">
            <v>0.94084228944142601</v>
          </cell>
          <cell r="K168">
            <v>0.90522849959131924</v>
          </cell>
          <cell r="L168">
            <v>0.99999999997737699</v>
          </cell>
          <cell r="M168">
            <v>0.99521037681445113</v>
          </cell>
          <cell r="N168">
            <v>0.9954229123740006</v>
          </cell>
          <cell r="O168">
            <v>0.97172946391165027</v>
          </cell>
          <cell r="P168">
            <v>0.96485774830948468</v>
          </cell>
          <cell r="Q168">
            <v>0.99740409490994131</v>
          </cell>
          <cell r="R168">
            <v>0.96388007344823501</v>
          </cell>
          <cell r="S168">
            <v>0.99999999999927658</v>
          </cell>
          <cell r="T168">
            <v>1.0000000000229179</v>
          </cell>
          <cell r="U168">
            <v>0.9999999999855318</v>
          </cell>
          <cell r="V168">
            <v>0.99999999999524114</v>
          </cell>
          <cell r="W168">
            <v>0.97192612017316371</v>
          </cell>
          <cell r="X168">
            <v>1</v>
          </cell>
          <cell r="Y168">
            <v>0.96980635510328816</v>
          </cell>
          <cell r="Z168">
            <v>0.99999999995382616</v>
          </cell>
        </row>
        <row r="169">
          <cell r="C169">
            <v>1.0229742720196222</v>
          </cell>
          <cell r="D169">
            <v>1.0019269658018433</v>
          </cell>
          <cell r="E169">
            <v>1.0672333726817769</v>
          </cell>
          <cell r="F169">
            <v>1.0193696470830755</v>
          </cell>
          <cell r="G169">
            <v>1.0187753981609537</v>
          </cell>
          <cell r="H169">
            <v>1.0198119293560215</v>
          </cell>
          <cell r="I169">
            <v>1.022042990479658</v>
          </cell>
          <cell r="J169">
            <v>0.97013417626163378</v>
          </cell>
          <cell r="K169">
            <v>0.93341159792143136</v>
          </cell>
          <cell r="L169">
            <v>1.0311336842816143</v>
          </cell>
          <cell r="M169">
            <v>1.0261949425031942</v>
          </cell>
          <cell r="N169">
            <v>1.0264140950777583</v>
          </cell>
          <cell r="O169">
            <v>1.0019829822708857</v>
          </cell>
          <cell r="P169">
            <v>0.99489732484452897</v>
          </cell>
          <cell r="Q169">
            <v>1.0284569591253234</v>
          </cell>
          <cell r="R169">
            <v>0.99388921136279629</v>
          </cell>
          <cell r="S169">
            <v>1.0311336843041956</v>
          </cell>
          <cell r="T169">
            <v>1.0311336843285728</v>
          </cell>
          <cell r="U169">
            <v>1.0311336842900229</v>
          </cell>
          <cell r="V169">
            <v>1.0311336843000345</v>
          </cell>
          <cell r="W169">
            <v>1.0021857611663616</v>
          </cell>
          <cell r="X169">
            <v>1.0311336843049417</v>
          </cell>
          <cell r="Y169">
            <v>1</v>
          </cell>
          <cell r="Z169">
            <v>1.0311336842573302</v>
          </cell>
        </row>
        <row r="170">
          <cell r="C170">
            <v>0.99208695015759796</v>
          </cell>
          <cell r="D170">
            <v>0.97167513882884848</v>
          </cell>
          <cell r="E170">
            <v>1.0350097072528937</v>
          </cell>
          <cell r="F170">
            <v>0.98859116198620978</v>
          </cell>
          <cell r="G170">
            <v>0.98801485560499613</v>
          </cell>
          <cell r="H170">
            <v>0.98902009014528203</v>
          </cell>
          <cell r="I170">
            <v>0.99118378740170843</v>
          </cell>
          <cell r="J170">
            <v>0.94084228948486825</v>
          </cell>
          <cell r="K170">
            <v>0.90522849963311713</v>
          </cell>
          <cell r="L170">
            <v>1.0000000000235509</v>
          </cell>
          <cell r="M170">
            <v>0.99521037686040381</v>
          </cell>
          <cell r="N170">
            <v>0.99542291241996306</v>
          </cell>
          <cell r="O170">
            <v>0.97172946395651871</v>
          </cell>
          <cell r="P170">
            <v>0.96485774835403582</v>
          </cell>
          <cell r="Q170">
            <v>0.99740409495599525</v>
          </cell>
          <cell r="R170">
            <v>0.96388007349274107</v>
          </cell>
          <cell r="S170">
            <v>1.0000000000454505</v>
          </cell>
          <cell r="T170">
            <v>1.0000000000690916</v>
          </cell>
          <cell r="U170">
            <v>1.0000000000317057</v>
          </cell>
          <cell r="V170">
            <v>1.0000000000414149</v>
          </cell>
          <cell r="W170">
            <v>0.97192612021804126</v>
          </cell>
          <cell r="X170">
            <v>1.0000000000461737</v>
          </cell>
          <cell r="Y170">
            <v>0.96980635514806779</v>
          </cell>
          <cell r="Z170">
            <v>1</v>
          </cell>
        </row>
        <row r="175">
          <cell r="C175">
            <v>1</v>
          </cell>
          <cell r="D175">
            <v>0.95833390205694524</v>
          </cell>
          <cell r="E175">
            <v>0.94709226627394849</v>
          </cell>
          <cell r="F175">
            <v>0.93337107362887073</v>
          </cell>
          <cell r="G175">
            <v>0.92075379837252436</v>
          </cell>
          <cell r="H175">
            <v>0.99464691809335071</v>
          </cell>
          <cell r="I175">
            <v>1.0012401338369497</v>
          </cell>
          <cell r="J175">
            <v>0.94101093707972527</v>
          </cell>
          <cell r="K175">
            <v>0.94316054155643914</v>
          </cell>
          <cell r="L175">
            <v>1.000070479915194</v>
          </cell>
          <cell r="M175">
            <v>0.95363996768234838</v>
          </cell>
          <cell r="N175">
            <v>0.96785478187251528</v>
          </cell>
          <cell r="O175">
            <v>0.91276538535719398</v>
          </cell>
          <cell r="P175">
            <v>0.92952903885108762</v>
          </cell>
          <cell r="Q175">
            <v>0.94754931061852887</v>
          </cell>
          <cell r="R175">
            <v>0.92898201148054349</v>
          </cell>
          <cell r="S175">
            <v>0.94353850897602509</v>
          </cell>
          <cell r="T175">
            <v>0.95303436756469562</v>
          </cell>
          <cell r="U175">
            <v>0.98171406350458734</v>
          </cell>
          <cell r="V175">
            <v>0.93730015497151209</v>
          </cell>
          <cell r="W175">
            <v>0.96532948012472108</v>
          </cell>
          <cell r="X175">
            <v>0.95896515810910155</v>
          </cell>
          <cell r="Y175">
            <v>0.89093088967050682</v>
          </cell>
          <cell r="Z175">
            <v>0.9452183939983988</v>
          </cell>
        </row>
        <row r="176">
          <cell r="C176">
            <v>1.0434776416170017</v>
          </cell>
          <cell r="D176">
            <v>1</v>
          </cell>
          <cell r="E176">
            <v>0.98826960440524125</v>
          </cell>
          <cell r="F176">
            <v>0.97395184666378298</v>
          </cell>
          <cell r="G176">
            <v>0.960786002035658</v>
          </cell>
          <cell r="H176">
            <v>1.0378918203336687</v>
          </cell>
          <cell r="I176">
            <v>1.0447716935484714</v>
          </cell>
          <cell r="J176">
            <v>0.98192387335975662</v>
          </cell>
          <cell r="K176">
            <v>0.98416693756952733</v>
          </cell>
          <cell r="L176">
            <v>1.0435511858326898</v>
          </cell>
          <cell r="M176">
            <v>0.99510198442889064</v>
          </cell>
          <cell r="N176">
            <v>1.0099348252160698</v>
          </cell>
          <cell r="O176">
            <v>0.95245027166215857</v>
          </cell>
          <cell r="P176">
            <v>0.96994276927485124</v>
          </cell>
          <cell r="Q176">
            <v>0.98874651996003837</v>
          </cell>
          <cell r="R176">
            <v>0.96937195844433599</v>
          </cell>
          <cell r="S176">
            <v>0.9845613381211249</v>
          </cell>
          <cell r="T176">
            <v>0.99447005424635937</v>
          </cell>
          <cell r="U176">
            <v>1.0243966757280103</v>
          </cell>
          <cell r="V176">
            <v>0.97805175519692378</v>
          </cell>
          <cell r="W176">
            <v>1.0072997293039103</v>
          </cell>
          <cell r="X176">
            <v>1.0006587015765604</v>
          </cell>
          <cell r="Y176">
            <v>0.92966646359711758</v>
          </cell>
          <cell r="Z176">
            <v>0.98631426058245919</v>
          </cell>
        </row>
        <row r="177">
          <cell r="C177">
            <v>1.0558633362451593</v>
          </cell>
          <cell r="D177">
            <v>1.011869631062688</v>
          </cell>
          <cell r="E177">
            <v>1</v>
          </cell>
          <cell r="F177">
            <v>0.98551229575650567</v>
          </cell>
          <cell r="G177">
            <v>0.97219017741001623</v>
          </cell>
          <cell r="H177">
            <v>1.0502112133240109</v>
          </cell>
          <cell r="I177">
            <v>1.0571727480956314</v>
          </cell>
          <cell r="J177">
            <v>0.99357894746818243</v>
          </cell>
          <cell r="K177">
            <v>0.99584863602257301</v>
          </cell>
          <cell r="L177">
            <v>1.0559377534035543</v>
          </cell>
          <cell r="M177">
            <v>1.0069134778538102</v>
          </cell>
          <cell r="N177">
            <v>1.0219223789887448</v>
          </cell>
          <cell r="O177">
            <v>0.9637555049923453</v>
          </cell>
          <cell r="P177">
            <v>0.98145563209806563</v>
          </cell>
          <cell r="Q177">
            <v>1.0004825763664806</v>
          </cell>
          <cell r="R177">
            <v>0.98087804595358552</v>
          </cell>
          <cell r="S177">
            <v>0.99624771796320899</v>
          </cell>
          <cell r="T177">
            <v>1.0062740468931548</v>
          </cell>
          <cell r="U177">
            <v>1.0365558863307458</v>
          </cell>
          <cell r="V177">
            <v>0.98966086869132563</v>
          </cell>
          <cell r="W177">
            <v>1.019256005460293</v>
          </cell>
          <cell r="X177">
            <v>1.0125361511839426</v>
          </cell>
          <cell r="Y177">
            <v>0.94070126153136924</v>
          </cell>
          <cell r="Z177">
            <v>0.99802144696744088</v>
          </cell>
        </row>
        <row r="178">
          <cell r="C178">
            <v>1.0713852488615074</v>
          </cell>
          <cell r="D178">
            <v>1.0267448061476998</v>
          </cell>
          <cell r="E178">
            <v>1.0147006833967234</v>
          </cell>
          <cell r="F178">
            <v>1</v>
          </cell>
          <cell r="G178">
            <v>0.98648203740952511</v>
          </cell>
          <cell r="H178">
            <v>1.0656500358707759</v>
          </cell>
          <cell r="I178">
            <v>1.0727139099610292</v>
          </cell>
          <cell r="J178">
            <v>1.0081852370045619</v>
          </cell>
          <cell r="K178">
            <v>1.0104882915317996</v>
          </cell>
          <cell r="L178">
            <v>1.0714607600029873</v>
          </cell>
          <cell r="M178">
            <v>1.0217157940996326</v>
          </cell>
          <cell r="N178">
            <v>1.0369453363382848</v>
          </cell>
          <cell r="O178">
            <v>0.9779233695430869</v>
          </cell>
          <cell r="P178">
            <v>0.9958837006134702</v>
          </cell>
          <cell r="Q178">
            <v>1.0151903539655822</v>
          </cell>
          <cell r="R178">
            <v>0.99529762355794582</v>
          </cell>
          <cell r="S178">
            <v>1.0108932402496942</v>
          </cell>
          <cell r="T178">
            <v>1.0210669630668707</v>
          </cell>
          <cell r="U178">
            <v>1.0517939662387039</v>
          </cell>
          <cell r="V178">
            <v>1.004209559792083</v>
          </cell>
          <cell r="W178">
            <v>1.0342397652967739</v>
          </cell>
          <cell r="X178">
            <v>1.0274211245702345</v>
          </cell>
          <cell r="Y178">
            <v>0.95453021294804008</v>
          </cell>
          <cell r="Z178">
            <v>1.0126930442824489</v>
          </cell>
        </row>
        <row r="179">
          <cell r="C179">
            <v>1.0860666573057283</v>
          </cell>
          <cell r="D179">
            <v>1.0408144975897418</v>
          </cell>
          <cell r="E179">
            <v>1.0286053317922539</v>
          </cell>
          <cell r="F179">
            <v>1.0137032019619665</v>
          </cell>
          <cell r="G179">
            <v>1</v>
          </cell>
          <cell r="H179">
            <v>1.08025285353309</v>
          </cell>
          <cell r="I179">
            <v>1.0874135253166359</v>
          </cell>
          <cell r="J179">
            <v>1.0220006029223083</v>
          </cell>
          <cell r="K179">
            <v>1.0243352166708624</v>
          </cell>
          <cell r="L179">
            <v>1.0861432031916303</v>
          </cell>
          <cell r="M179">
            <v>1.0357165719739108</v>
          </cell>
          <cell r="N179">
            <v>1.0511548077056474</v>
          </cell>
          <cell r="O179">
            <v>0.99132405097926257</v>
          </cell>
          <cell r="P179">
            <v>1.0095304960936071</v>
          </cell>
          <cell r="Q179">
            <v>1.0291017124158128</v>
          </cell>
          <cell r="R179">
            <v>1.0089363879058255</v>
          </cell>
          <cell r="S179">
            <v>1.0247457144828225</v>
          </cell>
          <cell r="T179">
            <v>1.0350588498784676</v>
          </cell>
          <cell r="U179">
            <v>1.0662069113804507</v>
          </cell>
          <cell r="V179">
            <v>1.0179704462020513</v>
          </cell>
          <cell r="W179">
            <v>1.0484121616777322</v>
          </cell>
          <cell r="X179">
            <v>1.0415000837402111</v>
          </cell>
          <cell r="Y179">
            <v>0.96761033323486589</v>
          </cell>
          <cell r="Z179">
            <v>1.0265701815937298</v>
          </cell>
        </row>
        <row r="180">
          <cell r="C180">
            <v>1.0053818916132677</v>
          </cell>
          <cell r="D180">
            <v>0.9634915512471357</v>
          </cell>
          <cell r="E180">
            <v>0.95218941419879899</v>
          </cell>
          <cell r="F180">
            <v>0.9383943755821007</v>
          </cell>
          <cell r="G180">
            <v>0.9257091955178699</v>
          </cell>
          <cell r="H180">
            <v>1</v>
          </cell>
          <cell r="I180">
            <v>1.0066286997161138</v>
          </cell>
          <cell r="J180">
            <v>0.94607535594998793</v>
          </cell>
          <cell r="K180">
            <v>0.9482365293650068</v>
          </cell>
          <cell r="L180">
            <v>1.0054527508437263</v>
          </cell>
          <cell r="M180">
            <v>0.95877235462649502</v>
          </cell>
          <cell r="N180">
            <v>0.97306367140593608</v>
          </cell>
          <cell r="O180">
            <v>0.91767778972952896</v>
          </cell>
          <cell r="P180">
            <v>0.93453166338956906</v>
          </cell>
          <cell r="Q180">
            <v>0.95264891830650444</v>
          </cell>
          <cell r="R180">
            <v>0.93398169197700731</v>
          </cell>
          <cell r="S180">
            <v>0.94861653096427834</v>
          </cell>
          <cell r="T180">
            <v>0.95816349523464794</v>
          </cell>
          <cell r="U180">
            <v>0.98699754218958968</v>
          </cell>
          <cell r="V180">
            <v>0.94234460281466792</v>
          </cell>
          <cell r="W180">
            <v>0.97052477875784438</v>
          </cell>
          <cell r="X180">
            <v>0.9641262046509449</v>
          </cell>
          <cell r="Y180">
            <v>0.89572578315362572</v>
          </cell>
          <cell r="Z180">
            <v>0.95030545694576529</v>
          </cell>
        </row>
        <row r="181">
          <cell r="C181">
            <v>0.99876140219010467</v>
          </cell>
          <cell r="D181">
            <v>0.95714691178470912</v>
          </cell>
          <cell r="E181">
            <v>0.94591919986717288</v>
          </cell>
          <cell r="F181">
            <v>0.93221500226125442</v>
          </cell>
          <cell r="G181">
            <v>0.91961335473440731</v>
          </cell>
          <cell r="H181">
            <v>0.99341495059898122</v>
          </cell>
          <cell r="I181">
            <v>1</v>
          </cell>
          <cell r="J181">
            <v>0.9398454029939709</v>
          </cell>
          <cell r="K181">
            <v>0.94199234497528772</v>
          </cell>
          <cell r="L181">
            <v>0.99883179480903017</v>
          </cell>
          <cell r="M181">
            <v>0.95245879130694844</v>
          </cell>
          <cell r="N181">
            <v>0.96665599905939126</v>
          </cell>
          <cell r="O181">
            <v>0.91163483614994234</v>
          </cell>
          <cell r="P181">
            <v>0.92837772621933257</v>
          </cell>
          <cell r="Q181">
            <v>0.94637567811762902</v>
          </cell>
          <cell r="R181">
            <v>0.92783137639569158</v>
          </cell>
          <cell r="S181">
            <v>0.94236984424525549</v>
          </cell>
          <cell r="T181">
            <v>0.95185394128427503</v>
          </cell>
          <cell r="U181">
            <v>0.98049811461558722</v>
          </cell>
          <cell r="V181">
            <v>0.93613921705234993</v>
          </cell>
          <cell r="W181">
            <v>0.96413382514481116</v>
          </cell>
          <cell r="X181">
            <v>0.95777738596450168</v>
          </cell>
          <cell r="Y181">
            <v>0.88982738462179278</v>
          </cell>
          <cell r="Z181">
            <v>0.94404764856571965</v>
          </cell>
        </row>
        <row r="182">
          <cell r="C182">
            <v>1.0626869046850165</v>
          </cell>
          <cell r="D182">
            <v>1.0184088880316089</v>
          </cell>
          <cell r="E182">
            <v>1.0064625488977796</v>
          </cell>
          <cell r="F182">
            <v>0.99188121715719513</v>
          </cell>
          <cell r="G182">
            <v>0.97847300396946957</v>
          </cell>
          <cell r="H182">
            <v>1.056998254643114</v>
          </cell>
          <cell r="I182">
            <v>1.0640047786735995</v>
          </cell>
          <cell r="J182">
            <v>1</v>
          </cell>
          <cell r="K182">
            <v>1.002284356527656</v>
          </cell>
          <cell r="L182">
            <v>1.0627618027679364</v>
          </cell>
          <cell r="M182">
            <v>1.013420705440274</v>
          </cell>
          <cell r="N182">
            <v>1.0285266023326949</v>
          </cell>
          <cell r="O182">
            <v>0.96998382206886258</v>
          </cell>
          <cell r="P182">
            <v>0.98779833711150056</v>
          </cell>
          <cell r="Q182">
            <v>1.0069482439376256</v>
          </cell>
          <cell r="R182">
            <v>0.98721701828831909</v>
          </cell>
          <cell r="S182">
            <v>1.0026860175548478</v>
          </cell>
          <cell r="T182">
            <v>1.0127771421257685</v>
          </cell>
          <cell r="U182">
            <v>1.0432546794314395</v>
          </cell>
          <cell r="V182">
            <v>0.99605660044746236</v>
          </cell>
          <cell r="W182">
            <v>1.0258429972349359</v>
          </cell>
          <cell r="X182">
            <v>1.0190797155717384</v>
          </cell>
          <cell r="Y182">
            <v>0.94678058943221866</v>
          </cell>
          <cell r="Z182">
            <v>1.0044712093695007</v>
          </cell>
        </row>
        <row r="183">
          <cell r="C183">
            <v>1.0602648816815028</v>
          </cell>
          <cell r="D183">
            <v>1.01608778127578</v>
          </cell>
          <cell r="E183">
            <v>1.0041686696424144</v>
          </cell>
          <cell r="F183">
            <v>0.98962057094605183</v>
          </cell>
          <cell r="G183">
            <v>0.97624291708923872</v>
          </cell>
          <cell r="H183">
            <v>1.0545891969271179</v>
          </cell>
          <cell r="I183">
            <v>1.0615797520374055</v>
          </cell>
          <cell r="J183">
            <v>0.99772084986383502</v>
          </cell>
          <cell r="K183">
            <v>1</v>
          </cell>
          <cell r="L183">
            <v>1.0603396090604469</v>
          </cell>
          <cell r="M183">
            <v>1.0111109675014771</v>
          </cell>
          <cell r="N183">
            <v>1.0261824357869391</v>
          </cell>
          <cell r="O183">
            <v>0.96777308330871648</v>
          </cell>
          <cell r="P183">
            <v>0.9855469963969693</v>
          </cell>
          <cell r="Q183">
            <v>1.004653257710344</v>
          </cell>
          <cell r="R183">
            <v>0.98496700248666291</v>
          </cell>
          <cell r="S183">
            <v>1.0004007455814068</v>
          </cell>
          <cell r="T183">
            <v>1.0104688709643876</v>
          </cell>
          <cell r="U183">
            <v>1.0408769453867586</v>
          </cell>
          <cell r="V183">
            <v>0.99378643791092447</v>
          </cell>
          <cell r="W183">
            <v>1.0235049470281039</v>
          </cell>
          <cell r="X183">
            <v>1.01675707989923</v>
          </cell>
          <cell r="Y183">
            <v>0.9446227343228959</v>
          </cell>
          <cell r="Z183">
            <v>1.0021818686758923</v>
          </cell>
        </row>
        <row r="184">
          <cell r="C184">
            <v>0.99992952505187427</v>
          </cell>
          <cell r="D184">
            <v>0.95826636352491068</v>
          </cell>
          <cell r="E184">
            <v>0.94702551999561257</v>
          </cell>
          <cell r="F184">
            <v>0.93330529435087473</v>
          </cell>
          <cell r="G184">
            <v>0.92068890829634753</v>
          </cell>
          <cell r="H184">
            <v>0.99457682040339479</v>
          </cell>
          <cell r="I184">
            <v>1.0011695714904563</v>
          </cell>
          <cell r="J184">
            <v>0.94094461938274887</v>
          </cell>
          <cell r="K184">
            <v>0.9430940723661988</v>
          </cell>
          <cell r="L184">
            <v>1</v>
          </cell>
          <cell r="M184">
            <v>0.95357275995509538</v>
          </cell>
          <cell r="N184">
            <v>0.96778657235696963</v>
          </cell>
          <cell r="O184">
            <v>0.91270105826401005</v>
          </cell>
          <cell r="P184">
            <v>0.92946353034029328</v>
          </cell>
          <cell r="Q184">
            <v>0.94748253213001654</v>
          </cell>
          <cell r="R184">
            <v>0.92891654152147474</v>
          </cell>
          <cell r="S184">
            <v>0.94347201314855045</v>
          </cell>
          <cell r="T184">
            <v>0.95296720251707945</v>
          </cell>
          <cell r="U184">
            <v>0.98164487725688765</v>
          </cell>
          <cell r="V184">
            <v>0.93723409879171227</v>
          </cell>
          <cell r="W184">
            <v>0.9652614485796851</v>
          </cell>
          <cell r="X184">
            <v>0.95889757508932938</v>
          </cell>
          <cell r="Y184">
            <v>0.89086810136227368</v>
          </cell>
          <cell r="Z184">
            <v>0.94515177978111442</v>
          </cell>
        </row>
        <row r="185">
          <cell r="C185">
            <v>1.048613768181635</v>
          </cell>
          <cell r="D185">
            <v>1.0049221242121433</v>
          </cell>
          <cell r="E185">
            <v>0.99313399015320958</v>
          </cell>
          <cell r="F185">
            <v>0.97874575862970847</v>
          </cell>
          <cell r="G185">
            <v>0.96551511007896618</v>
          </cell>
          <cell r="H185">
            <v>1.0430004527921186</v>
          </cell>
          <cell r="I185">
            <v>1.0499141895974484</v>
          </cell>
          <cell r="J185">
            <v>0.98675702463130222</v>
          </cell>
          <cell r="K185">
            <v>0.9890111294817292</v>
          </cell>
          <cell r="L185">
            <v>1.0486876743910878</v>
          </cell>
          <cell r="M185">
            <v>1</v>
          </cell>
          <cell r="N185">
            <v>1.0149058498719528</v>
          </cell>
          <cell r="O185">
            <v>0.95713835020516935</v>
          </cell>
          <cell r="P185">
            <v>0.97471694806389242</v>
          </cell>
          <cell r="Q185">
            <v>0.99361325314560611</v>
          </cell>
          <cell r="R185">
            <v>0.97414332763156763</v>
          </cell>
          <cell r="S185">
            <v>0.98940747132183116</v>
          </cell>
          <cell r="T185">
            <v>0.9993649593786168</v>
          </cell>
          <cell r="U185">
            <v>1.0294388834084502</v>
          </cell>
          <cell r="V185">
            <v>0.98286584742190786</v>
          </cell>
          <cell r="W185">
            <v>1.0122577836904025</v>
          </cell>
          <cell r="X185">
            <v>1.0055840679996824</v>
          </cell>
          <cell r="Y185">
            <v>0.9342423974068067</v>
          </cell>
          <cell r="Z185">
            <v>0.99116902188525435</v>
          </cell>
        </row>
        <row r="186">
          <cell r="C186">
            <v>1.0332128525162558</v>
          </cell>
          <cell r="D186">
            <v>0.99016290460729051</v>
          </cell>
          <cell r="E186">
            <v>0.97854790203299158</v>
          </cell>
          <cell r="F186">
            <v>0.96437098944024569</v>
          </cell>
          <cell r="G186">
            <v>0.95133465848165322</v>
          </cell>
          <cell r="H186">
            <v>1.0276819794897336</v>
          </cell>
          <cell r="I186">
            <v>1.0344941747354324</v>
          </cell>
          <cell r="J186">
            <v>0.97226459454913783</v>
          </cell>
          <cell r="K186">
            <v>0.97448559352230502</v>
          </cell>
          <cell r="L186">
            <v>1.0332856732704785</v>
          </cell>
          <cell r="M186">
            <v>0.98531307128258916</v>
          </cell>
          <cell r="N186">
            <v>1</v>
          </cell>
          <cell r="O186">
            <v>0.94308092748300576</v>
          </cell>
          <cell r="P186">
            <v>0.96040134972802571</v>
          </cell>
          <cell r="Q186">
            <v>0.97902012612398193</v>
          </cell>
          <cell r="R186">
            <v>0.95983615401810141</v>
          </cell>
          <cell r="S186">
            <v>0.97487611431805365</v>
          </cell>
          <cell r="T186">
            <v>0.98468735745754488</v>
          </cell>
          <cell r="U186">
            <v>1.0143195879088993</v>
          </cell>
          <cell r="V186">
            <v>0.96843056678204464</v>
          </cell>
          <cell r="W186">
            <v>0.99739082577769722</v>
          </cell>
          <cell r="X186">
            <v>0.99081512647360692</v>
          </cell>
          <cell r="Y186">
            <v>0.92052124591130979</v>
          </cell>
          <cell r="Z186">
            <v>0.97661179311391977</v>
          </cell>
        </row>
        <row r="187">
          <cell r="C187">
            <v>1.0955717822369746</v>
          </cell>
          <cell r="D187">
            <v>1.0499235810546419</v>
          </cell>
          <cell r="E187">
            <v>1.0376075621046053</v>
          </cell>
          <cell r="F187">
            <v>1.0225750106240206</v>
          </cell>
          <cell r="G187">
            <v>1.0087518798844506</v>
          </cell>
          <cell r="H187">
            <v>1.0897070967520466</v>
          </cell>
          <cell r="I187">
            <v>1.0969304378749341</v>
          </cell>
          <cell r="J187">
            <v>1.0309450294409204</v>
          </cell>
          <cell r="K187">
            <v>1.0333000754485784</v>
          </cell>
          <cell r="L187">
            <v>1.0956489980432758</v>
          </cell>
          <cell r="M187">
            <v>1.0447810390061614</v>
          </cell>
          <cell r="N187">
            <v>1.0603543883226501</v>
          </cell>
          <cell r="O187">
            <v>1</v>
          </cell>
          <cell r="P187">
            <v>1.0183657857351081</v>
          </cell>
          <cell r="Q187">
            <v>1.0381082869917584</v>
          </cell>
          <cell r="R187">
            <v>1.0177664779838287</v>
          </cell>
          <cell r="S187">
            <v>1.0337141658880815</v>
          </cell>
          <cell r="T187">
            <v>1.0441175606059416</v>
          </cell>
          <cell r="U187">
            <v>1.0755382262008233</v>
          </cell>
          <cell r="V187">
            <v>1.026879601273132</v>
          </cell>
          <cell r="W187">
            <v>1.0575877389861328</v>
          </cell>
          <cell r="X187">
            <v>1.0506151673727506</v>
          </cell>
          <cell r="Y187">
            <v>0.97607874264629058</v>
          </cell>
          <cell r="Z187">
            <v>1.0355546005159968</v>
          </cell>
        </row>
        <row r="188">
          <cell r="C188">
            <v>1.0758136198047299</v>
          </cell>
          <cell r="D188">
            <v>1.0309886641534738</v>
          </cell>
          <cell r="E188">
            <v>1.0188947592692417</v>
          </cell>
          <cell r="F188">
            <v>1.0041333133417025</v>
          </cell>
          <cell r="G188">
            <v>0.9905594767760999</v>
          </cell>
          <cell r="H188">
            <v>1.0700547013816264</v>
          </cell>
          <cell r="I188">
            <v>1.0771477726769012</v>
          </cell>
          <cell r="J188">
            <v>1.0123523824955802</v>
          </cell>
          <cell r="K188">
            <v>1.0146649562688221</v>
          </cell>
          <cell r="L188">
            <v>1.0758894430574184</v>
          </cell>
          <cell r="M188">
            <v>1.025938865622813</v>
          </cell>
          <cell r="N188">
            <v>1.041231356331588</v>
          </cell>
          <cell r="O188">
            <v>0.9819654332535821</v>
          </cell>
          <cell r="P188">
            <v>1</v>
          </cell>
          <cell r="Q188">
            <v>1.0193864537999959</v>
          </cell>
          <cell r="R188">
            <v>0.99941150050436267</v>
          </cell>
          <cell r="S188">
            <v>1.0150715787666553</v>
          </cell>
          <cell r="T188">
            <v>1.0252873527680866</v>
          </cell>
          <cell r="U188">
            <v>1.0561413602720806</v>
          </cell>
          <cell r="V188">
            <v>1.0083602725634369</v>
          </cell>
          <cell r="W188">
            <v>1.0385146023171943</v>
          </cell>
          <cell r="X188">
            <v>1.0316677780119676</v>
          </cell>
          <cell r="Y188">
            <v>0.9584755854122764</v>
          </cell>
          <cell r="Z188">
            <v>1.0168788219534308</v>
          </cell>
        </row>
        <row r="189">
          <cell r="C189">
            <v>1.0553540473236511</v>
          </cell>
          <cell r="D189">
            <v>1.0113815622232647</v>
          </cell>
          <cell r="E189">
            <v>0.99951765640114065</v>
          </cell>
          <cell r="F189">
            <v>0.98503694020905042</v>
          </cell>
          <cell r="G189">
            <v>0.9717212477010686</v>
          </cell>
          <cell r="H189">
            <v>1.0497046506678138</v>
          </cell>
          <cell r="I189">
            <v>1.056662827587699</v>
          </cell>
          <cell r="J189">
            <v>0.99309970102290979</v>
          </cell>
          <cell r="K189">
            <v>0.99536829480755473</v>
          </cell>
          <cell r="L189">
            <v>1.0554284285874063</v>
          </cell>
          <cell r="M189">
            <v>1.0064277995831623</v>
          </cell>
          <cell r="N189">
            <v>1.0214294612707087</v>
          </cell>
          <cell r="O189">
            <v>0.96329064369364681</v>
          </cell>
          <cell r="P189">
            <v>0.98098223325635869</v>
          </cell>
          <cell r="Q189">
            <v>1</v>
          </cell>
          <cell r="R189">
            <v>0.98040492570685822</v>
          </cell>
          <cell r="S189">
            <v>0.99576718425357125</v>
          </cell>
          <cell r="T189">
            <v>1.0057886770479376</v>
          </cell>
          <cell r="U189">
            <v>1.0360559102341143</v>
          </cell>
          <cell r="V189">
            <v>0.98918351210627076</v>
          </cell>
          <cell r="W189">
            <v>1.0187643738504604</v>
          </cell>
          <cell r="X189">
            <v>1.0120477608528053</v>
          </cell>
          <cell r="Y189">
            <v>0.94024752029943071</v>
          </cell>
          <cell r="Z189">
            <v>0.99754005771097176</v>
          </cell>
        </row>
        <row r="190">
          <cell r="C190">
            <v>1.0764471083850948</v>
          </cell>
          <cell r="D190">
            <v>1.0315957577366035</v>
          </cell>
          <cell r="E190">
            <v>1.0194947314044782</v>
          </cell>
          <cell r="F190">
            <v>1.0047245932580893</v>
          </cell>
          <cell r="G190">
            <v>0.99114276379269639</v>
          </cell>
          <cell r="H190">
            <v>1.0706847988457338</v>
          </cell>
          <cell r="I190">
            <v>1.0777820468678898</v>
          </cell>
          <cell r="J190">
            <v>1.0129485021782187</v>
          </cell>
          <cell r="K190">
            <v>1.0152624377013491</v>
          </cell>
          <cell r="L190">
            <v>1.0765229762860047</v>
          </cell>
          <cell r="M190">
            <v>1.0265429856521191</v>
          </cell>
          <cell r="N190">
            <v>1.0418444812833558</v>
          </cell>
          <cell r="O190">
            <v>0.98254365970175817</v>
          </cell>
          <cell r="P190">
            <v>1.0005888460312298</v>
          </cell>
          <cell r="Q190">
            <v>1.0199867154676054</v>
          </cell>
          <cell r="R190">
            <v>1</v>
          </cell>
          <cell r="S190">
            <v>1.0156692996372261</v>
          </cell>
          <cell r="T190">
            <v>1.0258910891566342</v>
          </cell>
          <cell r="U190">
            <v>1.0567632649204943</v>
          </cell>
          <cell r="V190">
            <v>1.0089540415079854</v>
          </cell>
          <cell r="W190">
            <v>1.0391261275191428</v>
          </cell>
          <cell r="X190">
            <v>1.0322752714885977</v>
          </cell>
          <cell r="Y190">
            <v>0.95903997995677692</v>
          </cell>
          <cell r="Z190">
            <v>1.0174776070119798</v>
          </cell>
        </row>
        <row r="191">
          <cell r="C191">
            <v>1.0598401554222199</v>
          </cell>
          <cell r="D191">
            <v>1.0156807517024153</v>
          </cell>
          <cell r="E191">
            <v>1.003766414686964</v>
          </cell>
          <cell r="F191">
            <v>0.98922414374142653</v>
          </cell>
          <cell r="G191">
            <v>0.97585184877273545</v>
          </cell>
          <cell r="H191">
            <v>1.0541667442622888</v>
          </cell>
          <cell r="I191">
            <v>1.0611544990607169</v>
          </cell>
          <cell r="J191">
            <v>0.99732117780858476</v>
          </cell>
          <cell r="K191">
            <v>0.99959941495128146</v>
          </cell>
          <cell r="L191">
            <v>1.0599148528664932</v>
          </cell>
          <cell r="M191">
            <v>1.0107059315653009</v>
          </cell>
          <cell r="N191">
            <v>1.0257713624459053</v>
          </cell>
          <cell r="O191">
            <v>0.96738540788099081</v>
          </cell>
          <cell r="P191">
            <v>0.98515220100540324</v>
          </cell>
          <cell r="Q191">
            <v>1.004250808636159</v>
          </cell>
          <cell r="R191">
            <v>0.98457243943198558</v>
          </cell>
          <cell r="S191">
            <v>1</v>
          </cell>
          <cell r="T191">
            <v>1.0100640922424839</v>
          </cell>
          <cell r="U191">
            <v>1.0404599856448808</v>
          </cell>
          <cell r="V191">
            <v>0.9933883419222781</v>
          </cell>
          <cell r="W191">
            <v>1.0230949462490351</v>
          </cell>
          <cell r="X191">
            <v>1.0163497822148437</v>
          </cell>
          <cell r="Y191">
            <v>0.94424433257884643</v>
          </cell>
          <cell r="Z191">
            <v>1.0017804096032041</v>
          </cell>
        </row>
        <row r="192">
          <cell r="C192">
            <v>1.0492801036706751</v>
          </cell>
          <cell r="D192">
            <v>1.0055606961014341</v>
          </cell>
          <cell r="E192">
            <v>0.99376507134162329</v>
          </cell>
          <cell r="F192">
            <v>0.97936769690051073</v>
          </cell>
          <cell r="G192">
            <v>0.9661286410114901</v>
          </cell>
          <cell r="H192">
            <v>1.0436632213327086</v>
          </cell>
          <cell r="I192">
            <v>1.0505813514316751</v>
          </cell>
          <cell r="J192">
            <v>0.98738405361425319</v>
          </cell>
          <cell r="K192">
            <v>0.98963959082243047</v>
          </cell>
          <cell r="L192">
            <v>1.0493540568433966</v>
          </cell>
          <cell r="M192">
            <v>1.0006354441542338</v>
          </cell>
          <cell r="N192">
            <v>1.0155507658613514</v>
          </cell>
          <cell r="O192">
            <v>0.95774655817460008</v>
          </cell>
          <cell r="P192">
            <v>0.97533632625057209</v>
          </cell>
          <cell r="Q192">
            <v>0.9942446388788867</v>
          </cell>
          <cell r="R192">
            <v>0.97476234131449691</v>
          </cell>
          <cell r="S192">
            <v>0.9900361845156378</v>
          </cell>
          <cell r="T192">
            <v>1</v>
          </cell>
          <cell r="U192">
            <v>1.0300930343290531</v>
          </cell>
          <cell r="V192">
            <v>0.98349040377904806</v>
          </cell>
          <cell r="W192">
            <v>1.0129010169816262</v>
          </cell>
          <cell r="X192">
            <v>1.0062230605172833</v>
          </cell>
          <cell r="Y192">
            <v>0.93483605627687605</v>
          </cell>
          <cell r="Z192">
            <v>0.99179885444606897</v>
          </cell>
        </row>
        <row r="193">
          <cell r="C193">
            <v>1.0186265402271353</v>
          </cell>
          <cell r="D193">
            <v>0.97618434703463652</v>
          </cell>
          <cell r="E193">
            <v>0.96473331847050892</v>
          </cell>
          <cell r="F193">
            <v>0.95075654747866334</v>
          </cell>
          <cell r="G193">
            <v>0.93790425603719774</v>
          </cell>
          <cell r="H193">
            <v>1.0131737489250128</v>
          </cell>
          <cell r="I193">
            <v>1.0198897734668859</v>
          </cell>
          <cell r="J193">
            <v>0.95853871515341504</v>
          </cell>
          <cell r="K193">
            <v>0.96072835932438683</v>
          </cell>
          <cell r="L193">
            <v>1.0186983329393049</v>
          </cell>
          <cell r="M193">
            <v>0.97140298090258759</v>
          </cell>
          <cell r="N193">
            <v>0.98588256790108897</v>
          </cell>
          <cell r="O193">
            <v>0.92976704652548636</v>
          </cell>
          <cell r="P193">
            <v>0.94684294888553777</v>
          </cell>
          <cell r="Q193">
            <v>0.96519887596995924</v>
          </cell>
          <cell r="R193">
            <v>0.94628573228767088</v>
          </cell>
          <cell r="S193">
            <v>0.96111336696931826</v>
          </cell>
          <cell r="T193">
            <v>0.97078610054998182</v>
          </cell>
          <cell r="U193">
            <v>1</v>
          </cell>
          <cell r="V193">
            <v>0.95475881401298912</v>
          </cell>
          <cell r="W193">
            <v>0.98331022851870376</v>
          </cell>
          <cell r="X193">
            <v>0.97682736120304181</v>
          </cell>
          <cell r="Y193">
            <v>0.90752584972655193</v>
          </cell>
          <cell r="Z193">
            <v>0.96282454243763826</v>
          </cell>
        </row>
        <row r="194">
          <cell r="C194">
            <v>1.0668940943793972</v>
          </cell>
          <cell r="D194">
            <v>1.0224407805481186</v>
          </cell>
          <cell r="E194">
            <v>1.0104471457200752</v>
          </cell>
          <cell r="F194">
            <v>0.99580808631919959</v>
          </cell>
          <cell r="G194">
            <v>0.9823467898610444</v>
          </cell>
          <cell r="H194">
            <v>1.0611829229064638</v>
          </cell>
          <cell r="I194">
            <v>1.0682171858462788</v>
          </cell>
          <cell r="J194">
            <v>1.0039590115167814</v>
          </cell>
          <cell r="K194">
            <v>1.006252411838239</v>
          </cell>
          <cell r="L194">
            <v>1.06696928898469</v>
          </cell>
          <cell r="M194">
            <v>1.0174328496844567</v>
          </cell>
          <cell r="N194">
            <v>1.0325985509966462</v>
          </cell>
          <cell r="O194">
            <v>0.97382399919152485</v>
          </cell>
          <cell r="P194">
            <v>0.99170904210438249</v>
          </cell>
          <cell r="Q194">
            <v>1.0109347636321775</v>
          </cell>
          <cell r="R194">
            <v>0.99112542183328511</v>
          </cell>
          <cell r="S194">
            <v>1.006655663046063</v>
          </cell>
          <cell r="T194">
            <v>1.0167867384953773</v>
          </cell>
          <cell r="U194">
            <v>1.0473849367222448</v>
          </cell>
          <cell r="V194">
            <v>1</v>
          </cell>
          <cell r="W194">
            <v>1.0299043214753985</v>
          </cell>
          <cell r="X194">
            <v>1.0231142639022053</v>
          </cell>
          <cell r="Y194">
            <v>0.9505289046896459</v>
          </cell>
          <cell r="Z194">
            <v>1.0084479224556699</v>
          </cell>
        </row>
        <row r="195">
          <cell r="C195">
            <v>1.0359157371541161</v>
          </cell>
          <cell r="D195">
            <v>0.99275317058910095</v>
          </cell>
          <cell r="E195">
            <v>0.98110778317013969</v>
          </cell>
          <cell r="F195">
            <v>0.96689378377658031</v>
          </cell>
          <cell r="G195">
            <v>0.9538233497785259</v>
          </cell>
          <cell r="H195">
            <v>1.0303703953647432</v>
          </cell>
          <cell r="I195">
            <v>1.0372004113119895</v>
          </cell>
          <cell r="J195">
            <v>0.97480803855502918</v>
          </cell>
          <cell r="K195">
            <v>0.97703484766111393</v>
          </cell>
          <cell r="L195">
            <v>1.0359887484074188</v>
          </cell>
          <cell r="M195">
            <v>0.98789065010128729</v>
          </cell>
          <cell r="N195">
            <v>1.0026159998216029</v>
          </cell>
          <cell r="O195">
            <v>0.94554802702105833</v>
          </cell>
          <cell r="P195">
            <v>0.9629137594875814</v>
          </cell>
          <cell r="Q195">
            <v>0.98158124259926782</v>
          </cell>
          <cell r="R195">
            <v>0.96234708522578072</v>
          </cell>
          <cell r="S195">
            <v>0.97742639005919463</v>
          </cell>
          <cell r="T195">
            <v>0.98726329940898838</v>
          </cell>
          <cell r="U195">
            <v>1.0169730477699173</v>
          </cell>
          <cell r="V195">
            <v>0.97096398097198122</v>
          </cell>
          <cell r="W195">
            <v>1</v>
          </cell>
          <cell r="X195">
            <v>0.99340709866770327</v>
          </cell>
          <cell r="Y195">
            <v>0.92292932932639549</v>
          </cell>
          <cell r="Z195">
            <v>0.97916660939048106</v>
          </cell>
        </row>
        <row r="196">
          <cell r="C196">
            <v>1.0427907537035146</v>
          </cell>
          <cell r="D196">
            <v>0.99934173202559207</v>
          </cell>
          <cell r="E196">
            <v>0.98761905817458051</v>
          </cell>
          <cell r="F196">
            <v>0.97331072535450869</v>
          </cell>
          <cell r="G196">
            <v>0.96015354738025849</v>
          </cell>
          <cell r="H196">
            <v>1.0372086093874431</v>
          </cell>
          <cell r="I196">
            <v>1.0440839538020406</v>
          </cell>
          <cell r="J196">
            <v>0.98127750432061733</v>
          </cell>
          <cell r="K196">
            <v>0.98351909199305421</v>
          </cell>
          <cell r="L196">
            <v>1.0428642495074008</v>
          </cell>
          <cell r="M196">
            <v>0.99444694066127137</v>
          </cell>
          <cell r="N196">
            <v>1.0092700174643909</v>
          </cell>
          <cell r="O196">
            <v>0.95182330415110727</v>
          </cell>
          <cell r="P196">
            <v>0.96930428701282911</v>
          </cell>
          <cell r="Q196">
            <v>0.98809565979114145</v>
          </cell>
          <cell r="R196">
            <v>0.96873385192880301</v>
          </cell>
          <cell r="S196">
            <v>0.98391323292339961</v>
          </cell>
          <cell r="T196">
            <v>0.99381542645814125</v>
          </cell>
          <cell r="U196">
            <v>1.0237223482032887</v>
          </cell>
          <cell r="V196">
            <v>0.97740793504916412</v>
          </cell>
          <cell r="W196">
            <v>1.0066366561514797</v>
          </cell>
          <cell r="X196">
            <v>1</v>
          </cell>
          <cell r="Y196">
            <v>0.92905449393725059</v>
          </cell>
          <cell r="Z196">
            <v>0.98566500149201597</v>
          </cell>
        </row>
        <row r="197">
          <cell r="C197">
            <v>1.1224215161849762</v>
          </cell>
          <cell r="D197">
            <v>1.0756545913582209</v>
          </cell>
          <cell r="E197">
            <v>1.0630367374782705</v>
          </cell>
          <cell r="F197">
            <v>1.0476357756257162</v>
          </cell>
          <cell r="G197">
            <v>1.0334738744023646</v>
          </cell>
          <cell r="H197">
            <v>1.1164131018750527</v>
          </cell>
          <cell r="I197">
            <v>1.1238134690865176</v>
          </cell>
          <cell r="J197">
            <v>1.0562109227436705</v>
          </cell>
          <cell r="K197">
            <v>1.0586236850596218</v>
          </cell>
          <cell r="L197">
            <v>1.1225006243582489</v>
          </cell>
          <cell r="M197">
            <v>1.0703860184206133</v>
          </cell>
          <cell r="N197">
            <v>1.0863410317162281</v>
          </cell>
          <cell r="O197">
            <v>1.0245075077537857</v>
          </cell>
          <cell r="P197">
            <v>1.0433233931252015</v>
          </cell>
          <cell r="Q197">
            <v>1.0635497338844782</v>
          </cell>
          <cell r="R197">
            <v>1.0427093978345607</v>
          </cell>
          <cell r="S197">
            <v>1.059047923823782</v>
          </cell>
          <cell r="T197">
            <v>1.0697062798183556</v>
          </cell>
          <cell r="U197">
            <v>1.1018969876189331</v>
          </cell>
          <cell r="V197">
            <v>1.0520458610635379</v>
          </cell>
          <cell r="W197">
            <v>1.0835065786996443</v>
          </cell>
          <cell r="X197">
            <v>1.0763631267333831</v>
          </cell>
          <cell r="Y197">
            <v>1</v>
          </cell>
          <cell r="Z197">
            <v>1.060933462917611</v>
          </cell>
        </row>
        <row r="198">
          <cell r="C198">
            <v>1.0579565594040841</v>
          </cell>
          <cell r="D198">
            <v>1.0138756377804563</v>
          </cell>
          <cell r="E198">
            <v>1.0019824754654032</v>
          </cell>
          <cell r="F198">
            <v>0.98746604970369611</v>
          </cell>
          <cell r="G198">
            <v>0.97411752058443757</v>
          </cell>
          <cell r="H198">
            <v>1.0522932312879172</v>
          </cell>
          <cell r="I198">
            <v>1.0592685671314239</v>
          </cell>
          <cell r="J198">
            <v>0.99554869335447926</v>
          </cell>
          <cell r="K198">
            <v>0.99782288151074305</v>
          </cell>
          <cell r="L198">
            <v>1.0580311240926699</v>
          </cell>
          <cell r="M198">
            <v>1.0089096591194393</v>
          </cell>
          <cell r="N198">
            <v>1.0239483150326365</v>
          </cell>
          <cell r="O198">
            <v>0.96566612663563989</v>
          </cell>
          <cell r="P198">
            <v>0.98340134380908184</v>
          </cell>
          <cell r="Q198">
            <v>1.0024660085276906</v>
          </cell>
          <cell r="R198">
            <v>0.98282261261424109</v>
          </cell>
          <cell r="S198">
            <v>0.99822275462153498</v>
          </cell>
          <cell r="T198">
            <v>1.0082689605025925</v>
          </cell>
          <cell r="U198">
            <v>1.0386108329439157</v>
          </cell>
          <cell r="V198">
            <v>0.99162284708257575</v>
          </cell>
          <cell r="W198">
            <v>1.0212766554840831</v>
          </cell>
          <cell r="X198">
            <v>1.0145434792614985</v>
          </cell>
          <cell r="Y198">
            <v>0.94256617870262893</v>
          </cell>
          <cell r="Z198">
            <v>1</v>
          </cell>
        </row>
        <row r="203">
          <cell r="C203">
            <v>1</v>
          </cell>
          <cell r="D203">
            <v>1.0076977705605525</v>
          </cell>
          <cell r="E203">
            <v>0.97661332855783334</v>
          </cell>
          <cell r="F203">
            <v>0.94400219085692305</v>
          </cell>
          <cell r="G203">
            <v>0.99637744537748052</v>
          </cell>
          <cell r="H203">
            <v>0.98469053101602522</v>
          </cell>
          <cell r="I203">
            <v>0.95543472938528007</v>
          </cell>
          <cell r="J203">
            <v>0.95234486519312878</v>
          </cell>
          <cell r="K203">
            <v>0.94054683441230502</v>
          </cell>
          <cell r="L203">
            <v>0.94054683441230502</v>
          </cell>
          <cell r="M203">
            <v>0.96588245907501902</v>
          </cell>
          <cell r="N203">
            <v>0.97826547084175153</v>
          </cell>
          <cell r="O203">
            <v>0.913270278038668</v>
          </cell>
          <cell r="P203">
            <v>0.94408463607919291</v>
          </cell>
          <cell r="Q203">
            <v>0.96244427295500823</v>
          </cell>
          <cell r="R203">
            <v>0.90810801951860276</v>
          </cell>
          <cell r="S203">
            <v>0.95638056287306883</v>
          </cell>
          <cell r="T203">
            <v>0.96010796843593738</v>
          </cell>
          <cell r="U203">
            <v>1.0153822895624991</v>
          </cell>
          <cell r="V203">
            <v>0.91297290633017469</v>
          </cell>
          <cell r="W203">
            <v>0.88792512345385477</v>
          </cell>
          <cell r="X203">
            <v>0.87658065317070577</v>
          </cell>
          <cell r="Y203">
            <v>0.88966880841587681</v>
          </cell>
          <cell r="Z203">
            <v>0.95111690167634211</v>
          </cell>
        </row>
        <row r="204">
          <cell r="C204">
            <v>0.99236103245889828</v>
          </cell>
          <cell r="D204">
            <v>1</v>
          </cell>
          <cell r="E204">
            <v>0.96915301104077278</v>
          </cell>
          <cell r="F204">
            <v>0.9367909887622381</v>
          </cell>
          <cell r="G204">
            <v>0.98876615041355609</v>
          </cell>
          <cell r="H204">
            <v>0.97716851201156363</v>
          </cell>
          <cell r="I204">
            <v>0.94813619449986464</v>
          </cell>
          <cell r="J204">
            <v>0.94506993367998371</v>
          </cell>
          <cell r="K204">
            <v>0.93336202767334342</v>
          </cell>
          <cell r="L204">
            <v>0.93336202767334342</v>
          </cell>
          <cell r="M204">
            <v>0.95850411432162552</v>
          </cell>
          <cell r="N204">
            <v>0.97079253266341092</v>
          </cell>
          <cell r="O204">
            <v>0.90629383602847768</v>
          </cell>
          <cell r="P204">
            <v>0.93687280418813113</v>
          </cell>
          <cell r="Q204">
            <v>0.95509219239378562</v>
          </cell>
          <cell r="R204">
            <v>0.90117101183368598</v>
          </cell>
          <cell r="S204">
            <v>0.94907480279634093</v>
          </cell>
          <cell r="T204">
            <v>0.95277373482910221</v>
          </cell>
          <cell r="U204">
            <v>1.0076258172107215</v>
          </cell>
          <cell r="V204">
            <v>0.90599873593281322</v>
          </cell>
          <cell r="W204">
            <v>0.88114229225686214</v>
          </cell>
          <cell r="X204">
            <v>0.86988448201397706</v>
          </cell>
          <cell r="Y204">
            <v>0.88287265726605735</v>
          </cell>
          <cell r="Z204">
            <v>0.94385135053664326</v>
          </cell>
        </row>
        <row r="205">
          <cell r="C205">
            <v>1.0239467051680544</v>
          </cell>
          <cell r="D205">
            <v>1.0318288119706718</v>
          </cell>
          <cell r="E205">
            <v>1</v>
          </cell>
          <cell r="F205">
            <v>0.9666079329993712</v>
          </cell>
          <cell r="G205">
            <v>1.0202374022980343</v>
          </cell>
          <cell r="H205">
            <v>1.008270624844041</v>
          </cell>
          <cell r="I205">
            <v>0.97831424315718918</v>
          </cell>
          <cell r="J205">
            <v>0.9751503868982192</v>
          </cell>
          <cell r="K205">
            <v>0.96306983215272324</v>
          </cell>
          <cell r="L205">
            <v>0.96306983215272324</v>
          </cell>
          <cell r="M205">
            <v>0.98901216154948379</v>
          </cell>
          <cell r="N205">
            <v>1.001691705648087</v>
          </cell>
          <cell r="O205">
            <v>0.935140092125607</v>
          </cell>
          <cell r="P205">
            <v>0.96669235251307117</v>
          </cell>
          <cell r="Q205">
            <v>0.98549164220014418</v>
          </cell>
          <cell r="R205">
            <v>0.92985421452276051</v>
          </cell>
          <cell r="S205">
            <v>0.97928272624064816</v>
          </cell>
          <cell r="T205">
            <v>0.98309939088557241</v>
          </cell>
          <cell r="U205">
            <v>1.0396973498835163</v>
          </cell>
          <cell r="V205">
            <v>0.93483559934448501</v>
          </cell>
          <cell r="W205">
            <v>0.9091880045965125</v>
          </cell>
          <cell r="X205">
            <v>0.89757187162820518</v>
          </cell>
          <cell r="Y205">
            <v>0.91097344506822608</v>
          </cell>
          <cell r="Z205">
            <v>0.97389301770113879</v>
          </cell>
        </row>
        <row r="206">
          <cell r="C206">
            <v>1.0593195754050577</v>
          </cell>
          <cell r="D206">
            <v>1.0674739744468278</v>
          </cell>
          <cell r="E206">
            <v>1.0345456165428042</v>
          </cell>
          <cell r="F206">
            <v>1</v>
          </cell>
          <cell r="G206">
            <v>1.0554821323804489</v>
          </cell>
          <cell r="H206">
            <v>1.0431019552212766</v>
          </cell>
          <cell r="I206">
            <v>1.0121107118596611</v>
          </cell>
          <cell r="J206">
            <v>1.0088375582355722</v>
          </cell>
          <cell r="K206">
            <v>0.99633967327821404</v>
          </cell>
          <cell r="L206">
            <v>0.99633967327821404</v>
          </cell>
          <cell r="M206">
            <v>1.0231781964385422</v>
          </cell>
          <cell r="N206">
            <v>1.0362957632055132</v>
          </cell>
          <cell r="O206">
            <v>0.96744508316198075</v>
          </cell>
          <cell r="P206">
            <v>1.000087335837849</v>
          </cell>
          <cell r="Q206">
            <v>1.0195360585777287</v>
          </cell>
          <cell r="R206">
            <v>0.96197660165837418</v>
          </cell>
          <cell r="S206">
            <v>1.0131126517883495</v>
          </cell>
          <cell r="T206">
            <v>1.0170611654665698</v>
          </cell>
          <cell r="U206">
            <v>1.0756143358531618</v>
          </cell>
          <cell r="V206">
            <v>0.96713007149000219</v>
          </cell>
          <cell r="W206">
            <v>0.94059646476862091</v>
          </cell>
          <cell r="X206">
            <v>0.92857904532508018</v>
          </cell>
          <cell r="Y206">
            <v>0.9424435843822303</v>
          </cell>
          <cell r="Z206">
            <v>1.0075367524443568</v>
          </cell>
        </row>
        <row r="207">
          <cell r="C207">
            <v>1.0036357252357786</v>
          </cell>
          <cell r="D207">
            <v>1.0113614827750175</v>
          </cell>
          <cell r="E207">
            <v>0.98016402628206878</v>
          </cell>
          <cell r="F207">
            <v>0.94743432344485179</v>
          </cell>
          <cell r="G207">
            <v>1</v>
          </cell>
          <cell r="H207">
            <v>0.98827059522907235</v>
          </cell>
          <cell r="I207">
            <v>0.95890842754204542</v>
          </cell>
          <cell r="J207">
            <v>0.95580732945267566</v>
          </cell>
          <cell r="K207">
            <v>0.94396640427360945</v>
          </cell>
          <cell r="L207">
            <v>0.94396640427360945</v>
          </cell>
          <cell r="M207">
            <v>0.96939414230627396</v>
          </cell>
          <cell r="N207">
            <v>0.98182217530138172</v>
          </cell>
          <cell r="O207">
            <v>0.91659067783561965</v>
          </cell>
          <cell r="P207">
            <v>0.94751706841529681</v>
          </cell>
          <cell r="Q207">
            <v>0.96594345588622121</v>
          </cell>
          <cell r="R207">
            <v>0.91140965076197944</v>
          </cell>
          <cell r="S207">
            <v>0.95985769982051461</v>
          </cell>
          <cell r="T207">
            <v>0.96359865720585203</v>
          </cell>
          <cell r="U207">
            <v>1.019073940576624</v>
          </cell>
          <cell r="V207">
            <v>0.91629222496530138</v>
          </cell>
          <cell r="W207">
            <v>0.89115337523267779</v>
          </cell>
          <cell r="X207">
            <v>0.8797676595726337</v>
          </cell>
          <cell r="Y207">
            <v>0.89290339975411948</v>
          </cell>
          <cell r="Z207">
            <v>0.95457490139794221</v>
          </cell>
        </row>
        <row r="208">
          <cell r="C208">
            <v>1.01554749284344</v>
          </cell>
          <cell r="D208">
            <v>1.0233649444366932</v>
          </cell>
          <cell r="E208">
            <v>0.99179721729439441</v>
          </cell>
          <cell r="F208">
            <v>0.95867905816346277</v>
          </cell>
          <cell r="G208">
            <v>1.011868616578852</v>
          </cell>
          <cell r="H208">
            <v>1</v>
          </cell>
          <cell r="I208">
            <v>0.97028934400277167</v>
          </cell>
          <cell r="J208">
            <v>0.96715144016920584</v>
          </cell>
          <cell r="K208">
            <v>0.95516997958925043</v>
          </cell>
          <cell r="L208">
            <v>0.95516997958925043</v>
          </cell>
          <cell r="M208">
            <v>0.9808995096950921</v>
          </cell>
          <cell r="N208">
            <v>0.99347504624864813</v>
          </cell>
          <cell r="O208">
            <v>0.92746934115060065</v>
          </cell>
          <cell r="P208">
            <v>0.95876278520223579</v>
          </cell>
          <cell r="Q208">
            <v>0.97740786840098604</v>
          </cell>
          <cell r="R208">
            <v>0.92222682245313869</v>
          </cell>
          <cell r="S208">
            <v>0.97124988282994307</v>
          </cell>
          <cell r="T208">
            <v>0.9750352402041248</v>
          </cell>
          <cell r="U208">
            <v>1.0311689384428278</v>
          </cell>
          <cell r="V208">
            <v>0.92716734605759765</v>
          </cell>
          <cell r="W208">
            <v>0.90173013295626414</v>
          </cell>
          <cell r="X208">
            <v>0.89020928460257531</v>
          </cell>
          <cell r="Y208">
            <v>0.90350092784775449</v>
          </cell>
          <cell r="Z208">
            <v>0.96590438489842978</v>
          </cell>
        </row>
        <row r="209">
          <cell r="C209">
            <v>1.046643971842423</v>
          </cell>
          <cell r="D209">
            <v>1.0547007969962514</v>
          </cell>
          <cell r="E209">
            <v>1.0221664531560199</v>
          </cell>
          <cell r="F209">
            <v>0.98803420246643892</v>
          </cell>
          <cell r="G209">
            <v>1.042852446884093</v>
          </cell>
          <cell r="H209">
            <v>1.0306204084182371</v>
          </cell>
          <cell r="I209">
            <v>1</v>
          </cell>
          <cell r="J209">
            <v>0.99676601226947315</v>
          </cell>
          <cell r="K209">
            <v>0.98441767447311257</v>
          </cell>
          <cell r="L209">
            <v>0.98441767447311257</v>
          </cell>
          <cell r="M209">
            <v>1.0109350532992043</v>
          </cell>
          <cell r="N209">
            <v>1.0238956579181089</v>
          </cell>
          <cell r="O209">
            <v>0.95586883117202537</v>
          </cell>
          <cell r="P209">
            <v>0.98812049326133489</v>
          </cell>
          <cell r="Q209">
            <v>1.0073364965226228</v>
          </cell>
          <cell r="R209">
            <v>0.9504657844109069</v>
          </cell>
          <cell r="S209">
            <v>1.0009899509183608</v>
          </cell>
          <cell r="T209">
            <v>1.0048912174813491</v>
          </cell>
          <cell r="U209">
            <v>1.0627437524861472</v>
          </cell>
          <cell r="V209">
            <v>0.95555758886593434</v>
          </cell>
          <cell r="W209">
            <v>0.92934147791041632</v>
          </cell>
          <cell r="X209">
            <v>0.91746785647481288</v>
          </cell>
          <cell r="Y209">
            <v>0.93116649526470896</v>
          </cell>
          <cell r="Z209">
            <v>0.9954807716569859</v>
          </cell>
        </row>
        <row r="210">
          <cell r="C210">
            <v>1.0500397876321905</v>
          </cell>
          <cell r="D210">
            <v>1.0581227529968344</v>
          </cell>
          <cell r="E210">
            <v>1.025482852117634</v>
          </cell>
          <cell r="F210">
            <v>0.99123986001172593</v>
          </cell>
          <cell r="G210">
            <v>1.046235961145674</v>
          </cell>
          <cell r="H210">
            <v>1.033964236071496</v>
          </cell>
          <cell r="I210">
            <v>1.0032444803401388</v>
          </cell>
          <cell r="J210">
            <v>1</v>
          </cell>
          <cell r="K210">
            <v>0.98761159826442568</v>
          </cell>
          <cell r="L210">
            <v>0.98761159826442568</v>
          </cell>
          <cell r="M210">
            <v>1.0142150122047908</v>
          </cell>
          <cell r="N210">
            <v>1.0272176672505775</v>
          </cell>
          <cell r="O210">
            <v>0.95897012880251442</v>
          </cell>
          <cell r="P210">
            <v>0.9913264307754095</v>
          </cell>
          <cell r="Q210">
            <v>1.0106047799814948</v>
          </cell>
          <cell r="R210">
            <v>0.95354955196240265</v>
          </cell>
          <cell r="S210">
            <v>1.0042376431347919</v>
          </cell>
          <cell r="T210">
            <v>1.0081515672804455</v>
          </cell>
          <cell r="U210">
            <v>1.0661918036976936</v>
          </cell>
          <cell r="V210">
            <v>0.95865787667688029</v>
          </cell>
          <cell r="W210">
            <v>0.93235670806477211</v>
          </cell>
          <cell r="X210">
            <v>0.92044456289785459</v>
          </cell>
          <cell r="Y210">
            <v>0.93418764665199117</v>
          </cell>
          <cell r="Z210">
            <v>0.99871058944961311</v>
          </cell>
        </row>
        <row r="211">
          <cell r="C211">
            <v>1.0632112760496866</v>
          </cell>
          <cell r="D211">
            <v>1.0713956325101093</v>
          </cell>
          <cell r="E211">
            <v>1.0383463032631057</v>
          </cell>
          <cell r="F211">
            <v>1.0036737739346888</v>
          </cell>
          <cell r="G211">
            <v>1.0593597351269179</v>
          </cell>
          <cell r="H211">
            <v>1.0469340759955916</v>
          </cell>
          <cell r="I211">
            <v>1.0158289778119105</v>
          </cell>
          <cell r="J211">
            <v>1.0125437993613533</v>
          </cell>
          <cell r="K211">
            <v>1</v>
          </cell>
          <cell r="L211">
            <v>1</v>
          </cell>
          <cell r="M211">
            <v>1.0269371218271601</v>
          </cell>
          <cell r="N211">
            <v>1.0401028795690062</v>
          </cell>
          <cell r="O211">
            <v>0.97099925769174422</v>
          </cell>
          <cell r="P211">
            <v>1.0037614306246627</v>
          </cell>
          <cell r="Q211">
            <v>1.023281603575207</v>
          </cell>
          <cell r="R211">
            <v>0.96551068622332725</v>
          </cell>
          <cell r="S211">
            <v>1.0168345986413929</v>
          </cell>
          <cell r="T211">
            <v>1.0207976182662453</v>
          </cell>
          <cell r="U211">
            <v>1.079565899763997</v>
          </cell>
          <cell r="V211">
            <v>0.97068308873809594</v>
          </cell>
          <cell r="W211">
            <v>0.94405200354394847</v>
          </cell>
          <cell r="X211">
            <v>0.93199043481809374</v>
          </cell>
          <cell r="Y211">
            <v>0.94590590905744854</v>
          </cell>
          <cell r="Z211">
            <v>1.011238214703728</v>
          </cell>
        </row>
        <row r="212">
          <cell r="C212">
            <v>1.0632112760496866</v>
          </cell>
          <cell r="D212">
            <v>1.0713956325101093</v>
          </cell>
          <cell r="E212">
            <v>1.0383463032631057</v>
          </cell>
          <cell r="F212">
            <v>1.0036737739346888</v>
          </cell>
          <cell r="G212">
            <v>1.0593597351269179</v>
          </cell>
          <cell r="H212">
            <v>1.0469340759955916</v>
          </cell>
          <cell r="I212">
            <v>1.0158289778119105</v>
          </cell>
          <cell r="J212">
            <v>1.0125437993613533</v>
          </cell>
          <cell r="K212">
            <v>1</v>
          </cell>
          <cell r="L212">
            <v>1</v>
          </cell>
          <cell r="M212">
            <v>1.0269371218271601</v>
          </cell>
          <cell r="N212">
            <v>1.0401028795690062</v>
          </cell>
          <cell r="O212">
            <v>0.97099925769174422</v>
          </cell>
          <cell r="P212">
            <v>1.0037614306246627</v>
          </cell>
          <cell r="Q212">
            <v>1.023281603575207</v>
          </cell>
          <cell r="R212">
            <v>0.96551068622332725</v>
          </cell>
          <cell r="S212">
            <v>1.0168345986413929</v>
          </cell>
          <cell r="T212">
            <v>1.0207976182662453</v>
          </cell>
          <cell r="U212">
            <v>1.079565899763997</v>
          </cell>
          <cell r="V212">
            <v>0.97068308873809594</v>
          </cell>
          <cell r="W212">
            <v>0.94405200354394847</v>
          </cell>
          <cell r="X212">
            <v>0.93199043481809374</v>
          </cell>
          <cell r="Y212">
            <v>0.94590590905744854</v>
          </cell>
          <cell r="Z212">
            <v>1.011238214703728</v>
          </cell>
        </row>
        <row r="213">
          <cell r="C213">
            <v>1.035322663336959</v>
          </cell>
          <cell r="D213">
            <v>1.0432923396554672</v>
          </cell>
          <cell r="E213">
            <v>1.0111099123728686</v>
          </cell>
          <cell r="F213">
            <v>0.97734686243391389</v>
          </cell>
          <cell r="G213">
            <v>1.0315721504370885</v>
          </cell>
          <cell r="H213">
            <v>1.0194724231341956</v>
          </cell>
          <cell r="I213">
            <v>0.98918322867179487</v>
          </cell>
          <cell r="J213">
            <v>0.98598422224702731</v>
          </cell>
          <cell r="K213">
            <v>0.97376945359689338</v>
          </cell>
          <cell r="L213">
            <v>0.97376945359689338</v>
          </cell>
          <cell r="M213">
            <v>1</v>
          </cell>
          <cell r="N213">
            <v>1.0128204127224665</v>
          </cell>
          <cell r="O213">
            <v>0.94552941660547873</v>
          </cell>
          <cell r="P213">
            <v>0.97743221984101369</v>
          </cell>
          <cell r="Q213">
            <v>0.99644036798918223</v>
          </cell>
          <cell r="R213">
            <v>0.94018481336565096</v>
          </cell>
          <cell r="S213">
            <v>0.99016247151744563</v>
          </cell>
          <cell r="T213">
            <v>0.99402153897213164</v>
          </cell>
          <cell r="U213">
            <v>1.0512482963350258</v>
          </cell>
          <cell r="V213">
            <v>0.94522154093624045</v>
          </cell>
          <cell r="W213">
            <v>0.91928900365804311</v>
          </cell>
          <cell r="X213">
            <v>0.90754381647034621</v>
          </cell>
          <cell r="Y213">
            <v>0.92109428021694428</v>
          </cell>
          <cell r="Z213">
            <v>0.98471288378834709</v>
          </cell>
        </row>
        <row r="214">
          <cell r="C214">
            <v>1.0222174141948881</v>
          </cell>
          <cell r="D214">
            <v>1.0300862093123617</v>
          </cell>
          <cell r="E214">
            <v>0.99831115138665105</v>
          </cell>
          <cell r="F214">
            <v>0.96497547853207311</v>
          </cell>
          <cell r="G214">
            <v>1.0185143757758766</v>
          </cell>
          <cell r="H214">
            <v>1.0065678083973926</v>
          </cell>
          <cell r="I214">
            <v>0.97666201850421364</v>
          </cell>
          <cell r="J214">
            <v>0.97350350551949949</v>
          </cell>
          <cell r="K214">
            <v>0.96144335300213402</v>
          </cell>
          <cell r="L214">
            <v>0.96144335300213402</v>
          </cell>
          <cell r="M214">
            <v>0.98734186973186577</v>
          </cell>
          <cell r="N214">
            <v>1</v>
          </cell>
          <cell r="O214">
            <v>0.93356078207773363</v>
          </cell>
          <cell r="P214">
            <v>0.96505975547399458</v>
          </cell>
          <cell r="Q214">
            <v>0.98382729600674756</v>
          </cell>
          <cell r="R214">
            <v>0.92828383152194704</v>
          </cell>
          <cell r="S214">
            <v>0.97762886596636012</v>
          </cell>
          <cell r="T214">
            <v>0.98143908484249121</v>
          </cell>
          <cell r="U214">
            <v>1.0379414584558628</v>
          </cell>
          <cell r="V214">
            <v>0.9332568035388229</v>
          </cell>
          <cell r="W214">
            <v>0.90765252369567628</v>
          </cell>
          <cell r="X214">
            <v>0.89605600861742485</v>
          </cell>
          <cell r="Y214">
            <v>0.90943494882872489</v>
          </cell>
          <cell r="Z214">
            <v>0.97224825982864405</v>
          </cell>
        </row>
        <row r="215">
          <cell r="C215">
            <v>1.0949661059238587</v>
          </cell>
          <cell r="D215">
            <v>1.1033949037788424</v>
          </cell>
          <cell r="E215">
            <v>1.0693584933643088</v>
          </cell>
          <cell r="F215">
            <v>1.0336504029061964</v>
          </cell>
          <cell r="G215">
            <v>1.090999531395342</v>
          </cell>
          <cell r="H215">
            <v>1.0782027562867138</v>
          </cell>
          <cell r="I215">
            <v>1.0461686450994159</v>
          </cell>
          <cell r="J215">
            <v>1.0427853485371024</v>
          </cell>
          <cell r="K215">
            <v>1.0298669047154538</v>
          </cell>
          <cell r="L215">
            <v>1.0298669047154538</v>
          </cell>
          <cell r="M215">
            <v>1.0576085549935343</v>
          </cell>
          <cell r="N215">
            <v>1.0711675331673629</v>
          </cell>
          <cell r="O215">
            <v>1</v>
          </cell>
          <cell r="P215">
            <v>1.0337406776301772</v>
          </cell>
          <cell r="Q215">
            <v>1.0538438577262648</v>
          </cell>
          <cell r="R215">
            <v>0.99434750189051191</v>
          </cell>
          <cell r="S215">
            <v>1.0472043007103924</v>
          </cell>
          <cell r="T215">
            <v>1.0512856834647655</v>
          </cell>
          <cell r="U215">
            <v>1.1118091916263015</v>
          </cell>
          <cell r="V215">
            <v>0.99967438805833919</v>
          </cell>
          <cell r="W215">
            <v>0.97224791478022887</v>
          </cell>
          <cell r="X215">
            <v>0.95982610433052029</v>
          </cell>
          <cell r="Y215">
            <v>0.97415719071305218</v>
          </cell>
          <cell r="Z215">
            <v>1.0414407701069099</v>
          </cell>
        </row>
        <row r="216">
          <cell r="C216">
            <v>1.0592270669216957</v>
          </cell>
          <cell r="D216">
            <v>1.067380753854386</v>
          </cell>
          <cell r="E216">
            <v>1.0344552715249482</v>
          </cell>
          <cell r="F216">
            <v>0.99991267178903342</v>
          </cell>
          <cell r="G216">
            <v>1.0553899590141207</v>
          </cell>
          <cell r="H216">
            <v>1.0430108629936714</v>
          </cell>
          <cell r="I216">
            <v>1.0120223260418943</v>
          </cell>
          <cell r="J216">
            <v>1.0087494582564556</v>
          </cell>
          <cell r="K216">
            <v>0.99625266471703156</v>
          </cell>
          <cell r="L216">
            <v>0.99625266471703156</v>
          </cell>
          <cell r="M216">
            <v>1.0230888441171471</v>
          </cell>
          <cell r="N216">
            <v>1.0362052653504801</v>
          </cell>
          <cell r="O216">
            <v>0.9673605979136598</v>
          </cell>
          <cell r="P216">
            <v>1</v>
          </cell>
          <cell r="Q216">
            <v>1.0194470243177172</v>
          </cell>
          <cell r="R216">
            <v>0.96189259396275961</v>
          </cell>
          <cell r="S216">
            <v>1.0130241784729612</v>
          </cell>
          <cell r="T216">
            <v>1.016972347334546</v>
          </cell>
          <cell r="U216">
            <v>1.0755204043775217</v>
          </cell>
          <cell r="V216">
            <v>0.96704561375108689</v>
          </cell>
          <cell r="W216">
            <v>0.94051432416211123</v>
          </cell>
          <cell r="X216">
            <v>0.92849795417831082</v>
          </cell>
          <cell r="Y216">
            <v>0.94236128247006923</v>
          </cell>
          <cell r="Z216">
            <v>1.0074487660622826</v>
          </cell>
        </row>
        <row r="217">
          <cell r="C217">
            <v>1.0390211964477527</v>
          </cell>
          <cell r="D217">
            <v>1.0470193432255583</v>
          </cell>
          <cell r="E217">
            <v>1.0147219491049821</v>
          </cell>
          <cell r="F217">
            <v>0.98083828579345989</v>
          </cell>
          <cell r="G217">
            <v>1.0352572854096651</v>
          </cell>
          <cell r="H217">
            <v>1.0231143336670434</v>
          </cell>
          <cell r="I217">
            <v>0.9927169356536284</v>
          </cell>
          <cell r="J217">
            <v>0.98950650126383843</v>
          </cell>
          <cell r="K217">
            <v>0.97724809720621941</v>
          </cell>
          <cell r="L217">
            <v>0.97724809720621941</v>
          </cell>
          <cell r="M217">
            <v>1.0035723482560237</v>
          </cell>
          <cell r="N217">
            <v>1.0164385599575207</v>
          </cell>
          <cell r="O217">
            <v>0.94890717696790849</v>
          </cell>
          <cell r="P217">
            <v>0.98092394812694417</v>
          </cell>
          <cell r="Q217">
            <v>1</v>
          </cell>
          <cell r="R217">
            <v>0.94354348094401774</v>
          </cell>
          <cell r="S217">
            <v>0.9936996766957511</v>
          </cell>
          <cell r="T217">
            <v>0.9975725300833288</v>
          </cell>
          <cell r="U217">
            <v>1.0550037213530861</v>
          </cell>
          <cell r="V217">
            <v>0.94859820145956009</v>
          </cell>
          <cell r="W217">
            <v>0.92257302412704267</v>
          </cell>
          <cell r="X217">
            <v>0.91078587904037922</v>
          </cell>
          <cell r="Y217">
            <v>0.92438474976251073</v>
          </cell>
          <cell r="Z217">
            <v>0.98823062114143245</v>
          </cell>
        </row>
        <row r="218">
          <cell r="C218">
            <v>1.1011905836159339</v>
          </cell>
          <cell r="D218">
            <v>1.1096672960720504</v>
          </cell>
          <cell r="E218">
            <v>1.0754374012417003</v>
          </cell>
          <cell r="F218">
            <v>1.0395263234844552</v>
          </cell>
          <cell r="G218">
            <v>1.0972014605769811</v>
          </cell>
          <cell r="H218">
            <v>1.0843319405306207</v>
          </cell>
          <cell r="I218">
            <v>1.0521157272587083</v>
          </cell>
          <cell r="J218">
            <v>1.0487131979056594</v>
          </cell>
          <cell r="K218">
            <v>1.0357213175046052</v>
          </cell>
          <cell r="L218">
            <v>1.0357213175046052</v>
          </cell>
          <cell r="M218">
            <v>1.0636206688132135</v>
          </cell>
          <cell r="N218">
            <v>1.0772567247675446</v>
          </cell>
          <cell r="O218">
            <v>1.0056846304724869</v>
          </cell>
          <cell r="P218">
            <v>1.0396171113868828</v>
          </cell>
          <cell r="Q218">
            <v>1.0598345706331387</v>
          </cell>
          <cell r="R218">
            <v>1</v>
          </cell>
          <cell r="S218">
            <v>1.0531572701891301</v>
          </cell>
          <cell r="T218">
            <v>1.0572618540962784</v>
          </cell>
          <cell r="U218">
            <v>1.1181294160366113</v>
          </cell>
          <cell r="V218">
            <v>1.0053571675472603</v>
          </cell>
          <cell r="W218">
            <v>0.97777478490340042</v>
          </cell>
          <cell r="X218">
            <v>0.9652823610514859</v>
          </cell>
          <cell r="Y218">
            <v>0.97969491436437184</v>
          </cell>
          <cell r="Z218">
            <v>1.04736097604395</v>
          </cell>
        </row>
        <row r="219">
          <cell r="C219">
            <v>1.045608870380943</v>
          </cell>
          <cell r="D219">
            <v>1.053657727561214</v>
          </cell>
          <cell r="E219">
            <v>1.0211555592723289</v>
          </cell>
          <cell r="F219">
            <v>0.98705706441904273</v>
          </cell>
          <cell r="G219">
            <v>1.0418210951341971</v>
          </cell>
          <cell r="H219">
            <v>1.029601153810477</v>
          </cell>
          <cell r="I219">
            <v>0.99901102811526465</v>
          </cell>
          <cell r="J219">
            <v>0.99578023870767896</v>
          </cell>
          <cell r="K219">
            <v>0.98344411307022206</v>
          </cell>
          <cell r="L219">
            <v>0.98344411307022206</v>
          </cell>
          <cell r="M219">
            <v>1.0099352669541981</v>
          </cell>
          <cell r="N219">
            <v>1.0228830538995253</v>
          </cell>
          <cell r="O219">
            <v>0.95492350377250135</v>
          </cell>
          <cell r="P219">
            <v>0.98714326987476864</v>
          </cell>
          <cell r="Q219">
            <v>1.0063402690490941</v>
          </cell>
          <cell r="R219">
            <v>0.94952580047272162</v>
          </cell>
          <cell r="S219">
            <v>1</v>
          </cell>
          <cell r="T219">
            <v>1.0038974083200425</v>
          </cell>
          <cell r="U219">
            <v>1.0616927287942601</v>
          </cell>
          <cell r="V219">
            <v>0.95461256927630045</v>
          </cell>
          <cell r="W219">
            <v>0.92842238531744448</v>
          </cell>
          <cell r="X219">
            <v>0.91656050655961085</v>
          </cell>
          <cell r="Y219">
            <v>0.93024559778088456</v>
          </cell>
          <cell r="Z219">
            <v>0.99449626916202249</v>
          </cell>
        </row>
        <row r="220">
          <cell r="C220">
            <v>1.0415495265902737</v>
          </cell>
          <cell r="D220">
            <v>1.0495671358734178</v>
          </cell>
          <cell r="E220">
            <v>1.0171911500211628</v>
          </cell>
          <cell r="F220">
            <v>0.98322503498720937</v>
          </cell>
          <cell r="G220">
            <v>1.0377764565381411</v>
          </cell>
          <cell r="H220">
            <v>1.0256039564176662</v>
          </cell>
          <cell r="I220">
            <v>0.99513259007914467</v>
          </cell>
          <cell r="J220">
            <v>0.99191434349258134</v>
          </cell>
          <cell r="K220">
            <v>0.97962611011811673</v>
          </cell>
          <cell r="L220">
            <v>0.97962611011811673</v>
          </cell>
          <cell r="M220">
            <v>1.0060144179914354</v>
          </cell>
          <cell r="N220">
            <v>1.0189119380348375</v>
          </cell>
          <cell r="O220">
            <v>0.9512162257401422</v>
          </cell>
          <cell r="P220">
            <v>0.98331090576943414</v>
          </cell>
          <cell r="Q220">
            <v>1.0024333768658089</v>
          </cell>
          <cell r="R220">
            <v>0.94583947782243172</v>
          </cell>
          <cell r="S220">
            <v>0.99611772250058439</v>
          </cell>
          <cell r="T220">
            <v>1</v>
          </cell>
          <cell r="U220">
            <v>1.0575709430019691</v>
          </cell>
          <cell r="V220">
            <v>0.95090649837793972</v>
          </cell>
          <cell r="W220">
            <v>0.92481799198097281</v>
          </cell>
          <cell r="X220">
            <v>0.91300216432814141</v>
          </cell>
          <cell r="Y220">
            <v>0.92663412622768937</v>
          </cell>
          <cell r="Z220">
            <v>0.9906353586730019</v>
          </cell>
        </row>
        <row r="221">
          <cell r="C221">
            <v>0.9848507407302457</v>
          </cell>
          <cell r="D221">
            <v>0.99243189576877744</v>
          </cell>
          <cell r="E221">
            <v>0.96181836003721299</v>
          </cell>
          <cell r="F221">
            <v>0.92970125691641547</v>
          </cell>
          <cell r="G221">
            <v>0.98128306512692165</v>
          </cell>
          <cell r="H221">
            <v>0.9697731988611914</v>
          </cell>
          <cell r="I221">
            <v>0.94096060095449496</v>
          </cell>
          <cell r="J221">
            <v>0.93791754591609899</v>
          </cell>
          <cell r="K221">
            <v>0.9262982465624463</v>
          </cell>
          <cell r="L221">
            <v>0.9262982465624463</v>
          </cell>
          <cell r="M221">
            <v>0.95125005527838369</v>
          </cell>
          <cell r="N221">
            <v>0.96344547358932164</v>
          </cell>
          <cell r="O221">
            <v>0.89943490981329965</v>
          </cell>
          <cell r="P221">
            <v>0.92978245315463759</v>
          </cell>
          <cell r="Q221">
            <v>0.9478639551313226</v>
          </cell>
          <cell r="R221">
            <v>0.89435085568597239</v>
          </cell>
          <cell r="S221">
            <v>0.94189210576555127</v>
          </cell>
          <cell r="T221">
            <v>0.94556304389514434</v>
          </cell>
          <cell r="U221">
            <v>1</v>
          </cell>
          <cell r="V221">
            <v>0.89914204306591772</v>
          </cell>
          <cell r="W221">
            <v>0.87447371554652376</v>
          </cell>
          <cell r="X221">
            <v>0.86330110558497219</v>
          </cell>
          <cell r="Y221">
            <v>0.87619098497297132</v>
          </cell>
          <cell r="Z221">
            <v>0.93670818513700183</v>
          </cell>
        </row>
        <row r="222">
          <cell r="C222">
            <v>1.0953227560932155</v>
          </cell>
          <cell r="D222">
            <v>1.1037542993593732</v>
          </cell>
          <cell r="E222">
            <v>1.0697068026733352</v>
          </cell>
          <cell r="F222">
            <v>1.0339870814474386</v>
          </cell>
          <cell r="G222">
            <v>1.0913548895799792</v>
          </cell>
          <cell r="H222">
            <v>1.0785539463313647</v>
          </cell>
          <cell r="I222">
            <v>1.0465094010574605</v>
          </cell>
          <cell r="J222">
            <v>1.0431250024945597</v>
          </cell>
          <cell r="K222">
            <v>1.0302023509032352</v>
          </cell>
          <cell r="L222">
            <v>1.0302023509032352</v>
          </cell>
          <cell r="M222">
            <v>1.0579530371361423</v>
          </cell>
          <cell r="N222">
            <v>1.0715164317132144</v>
          </cell>
          <cell r="O222">
            <v>1.000325717999331</v>
          </cell>
          <cell r="P222">
            <v>1.0340773855755219</v>
          </cell>
          <cell r="Q222">
            <v>1.0541871136392105</v>
          </cell>
          <cell r="R222">
            <v>0.99467137876946754</v>
          </cell>
          <cell r="S222">
            <v>1.0475453940001105</v>
          </cell>
          <cell r="T222">
            <v>1.0516281061343089</v>
          </cell>
          <cell r="U222">
            <v>1.1121713278918359</v>
          </cell>
          <cell r="V222">
            <v>1</v>
          </cell>
          <cell r="W222">
            <v>0.97256459342588486</v>
          </cell>
          <cell r="X222">
            <v>0.96013873696892849</v>
          </cell>
          <cell r="Y222">
            <v>0.97447449124424512</v>
          </cell>
          <cell r="Z222">
            <v>1.0417799861109709</v>
          </cell>
        </row>
        <row r="223">
          <cell r="C223">
            <v>1.1262210895781346</v>
          </cell>
          <cell r="D223">
            <v>1.1348904811261626</v>
          </cell>
          <cell r="E223">
            <v>1.0998825269849317</v>
          </cell>
          <cell r="F223">
            <v>1.06315517595103</v>
          </cell>
          <cell r="G223">
            <v>1.1221412921641043</v>
          </cell>
          <cell r="H223">
            <v>1.1089792427381397</v>
          </cell>
          <cell r="I223">
            <v>1.0760307419490802</v>
          </cell>
          <cell r="J223">
            <v>1.0725508717319472</v>
          </cell>
          <cell r="K223">
            <v>1.0592636806510913</v>
          </cell>
          <cell r="L223">
            <v>1.0592636806510913</v>
          </cell>
          <cell r="M223">
            <v>1.0877971954638759</v>
          </cell>
          <cell r="N223">
            <v>1.1017432044680644</v>
          </cell>
          <cell r="O223">
            <v>1.0285442476120346</v>
          </cell>
          <cell r="P223">
            <v>1.0632480274990852</v>
          </cell>
          <cell r="Q223">
            <v>1.0839250377456249</v>
          </cell>
          <cell r="R223">
            <v>1.0227304031968827</v>
          </cell>
          <cell r="S223">
            <v>1.0770959595702572</v>
          </cell>
          <cell r="T223">
            <v>1.0812938423245706</v>
          </cell>
          <cell r="U223">
            <v>1.1435449484894185</v>
          </cell>
          <cell r="V223">
            <v>1.0282093413224855</v>
          </cell>
          <cell r="W223">
            <v>1</v>
          </cell>
          <cell r="X223">
            <v>0.9872236183170251</v>
          </cell>
          <cell r="Y223">
            <v>1.0019637747778094</v>
          </cell>
          <cell r="Z223">
            <v>1.0711679133221095</v>
          </cell>
        </row>
        <row r="224">
          <cell r="C224">
            <v>1.140796339028098</v>
          </cell>
          <cell r="D224">
            <v>1.1495779275022546</v>
          </cell>
          <cell r="E224">
            <v>1.1141169098648214</v>
          </cell>
          <cell r="F224">
            <v>1.0769142433640817</v>
          </cell>
          <cell r="G224">
            <v>1.1366637419767984</v>
          </cell>
          <cell r="H224">
            <v>1.1233313528587152</v>
          </cell>
          <cell r="I224">
            <v>1.0899564414630289</v>
          </cell>
          <cell r="J224">
            <v>1.0864315357045289</v>
          </cell>
          <cell r="K224">
            <v>1.0729723853820241</v>
          </cell>
          <cell r="L224">
            <v>1.0729723853820241</v>
          </cell>
          <cell r="M224">
            <v>1.1018751732442384</v>
          </cell>
          <cell r="N224">
            <v>1.1160016677338687</v>
          </cell>
          <cell r="O224">
            <v>1.0418553897296856</v>
          </cell>
          <cell r="P224">
            <v>1.0770082965718175</v>
          </cell>
          <cell r="Q224">
            <v>1.0979529031056328</v>
          </cell>
          <cell r="R224">
            <v>1.0359663041088785</v>
          </cell>
          <cell r="S224">
            <v>1.0910354448432287</v>
          </cell>
          <cell r="T224">
            <v>1.0952876554634221</v>
          </cell>
          <cell r="U224">
            <v>1.1583443986468669</v>
          </cell>
          <cell r="V224">
            <v>1.0415161491733058</v>
          </cell>
          <cell r="W224">
            <v>1.0129417301672294</v>
          </cell>
          <cell r="X224">
            <v>1</v>
          </cell>
          <cell r="Y224">
            <v>1.0149309195883225</v>
          </cell>
          <cell r="Z224">
            <v>1.0850306794201185</v>
          </cell>
        </row>
        <row r="225">
          <cell r="C225">
            <v>1.1240137796677128</v>
          </cell>
          <cell r="D225">
            <v>1.1326661798504944</v>
          </cell>
          <cell r="E225">
            <v>1.0977268387061561</v>
          </cell>
          <cell r="F225">
            <v>1.0610714705596918</v>
          </cell>
          <cell r="G225">
            <v>1.119941978354402</v>
          </cell>
          <cell r="H225">
            <v>1.1068057255703296</v>
          </cell>
          <cell r="I225">
            <v>1.073921801402147</v>
          </cell>
          <cell r="J225">
            <v>1.0704487514728671</v>
          </cell>
          <cell r="K225">
            <v>1.0571876023022773</v>
          </cell>
          <cell r="L225">
            <v>1.0571876023022773</v>
          </cell>
          <cell r="M225">
            <v>1.0856651935396571</v>
          </cell>
          <cell r="N225">
            <v>1.0995838693992519</v>
          </cell>
          <cell r="O225">
            <v>1.0265283770764262</v>
          </cell>
          <cell r="P225">
            <v>1.0611641401255907</v>
          </cell>
          <cell r="Q225">
            <v>1.0818006249637027</v>
          </cell>
          <cell r="R225">
            <v>1.0207259273656659</v>
          </cell>
          <cell r="S225">
            <v>1.0749849312756927</v>
          </cell>
          <cell r="T225">
            <v>1.0791745864907671</v>
          </cell>
          <cell r="U225">
            <v>1.1413036850988005</v>
          </cell>
          <cell r="V225">
            <v>1.0261941271783963</v>
          </cell>
          <cell r="W225">
            <v>0.99804007407528783</v>
          </cell>
          <cell r="X225">
            <v>0.98528873315399745</v>
          </cell>
          <cell r="Y225">
            <v>1</v>
          </cell>
          <cell r="Z225">
            <v>1.0690685035590697</v>
          </cell>
        </row>
        <row r="226">
          <cell r="C226">
            <v>1.0513954680413118</v>
          </cell>
          <cell r="D226">
            <v>1.0594888691226987</v>
          </cell>
          <cell r="E226">
            <v>1.0268068276744466</v>
          </cell>
          <cell r="F226">
            <v>0.99251962528803839</v>
          </cell>
          <cell r="G226">
            <v>1.0475867305284627</v>
          </cell>
          <cell r="H226">
            <v>1.0352991617334417</v>
          </cell>
          <cell r="I226">
            <v>1.0045397444849606</v>
          </cell>
          <cell r="J226">
            <v>1.0012910752764697</v>
          </cell>
          <cell r="K226">
            <v>0.98888667918169959</v>
          </cell>
          <cell r="L226">
            <v>0.98888667918169959</v>
          </cell>
          <cell r="M226">
            <v>1.0155244401320729</v>
          </cell>
          <cell r="N226">
            <v>1.0285438825843176</v>
          </cell>
          <cell r="O226">
            <v>0.96020823142668421</v>
          </cell>
          <cell r="P226">
            <v>0.99260630782109449</v>
          </cell>
          <cell r="Q226">
            <v>1.0119095468272108</v>
          </cell>
          <cell r="R226">
            <v>0.95478065621383001</v>
          </cell>
          <cell r="S226">
            <v>1.0055341895275434</v>
          </cell>
          <cell r="T226">
            <v>1.0094531668438953</v>
          </cell>
          <cell r="U226">
            <v>1.0675683375754224</v>
          </cell>
          <cell r="V226">
            <v>0.95989557616005072</v>
          </cell>
          <cell r="W226">
            <v>0.93356045075940519</v>
          </cell>
          <cell r="X226">
            <v>0.92163292611637293</v>
          </cell>
          <cell r="Y226">
            <v>0.93539375322616702</v>
          </cell>
          <cell r="Z226">
            <v>1</v>
          </cell>
        </row>
        <row r="231">
          <cell r="C231">
            <v>1</v>
          </cell>
          <cell r="D231">
            <v>1.0076977705605525</v>
          </cell>
          <cell r="E231">
            <v>0.97661332855783334</v>
          </cell>
          <cell r="F231">
            <v>0.94400219085692305</v>
          </cell>
          <cell r="G231">
            <v>0.99637744537748052</v>
          </cell>
          <cell r="H231">
            <v>0.98469053101602522</v>
          </cell>
          <cell r="I231">
            <v>0.95543472938528007</v>
          </cell>
          <cell r="J231">
            <v>0.95234486519312878</v>
          </cell>
          <cell r="K231">
            <v>0.94054683441230502</v>
          </cell>
          <cell r="L231">
            <v>0.94054683441230502</v>
          </cell>
          <cell r="M231">
            <v>0.96588245907501902</v>
          </cell>
          <cell r="N231">
            <v>0.97826547084175153</v>
          </cell>
          <cell r="O231">
            <v>0.913270278038668</v>
          </cell>
          <cell r="P231">
            <v>0.94408463607919291</v>
          </cell>
          <cell r="Q231">
            <v>0.96244427295500823</v>
          </cell>
          <cell r="R231">
            <v>0.90810801951860276</v>
          </cell>
          <cell r="S231">
            <v>0.95638056287306883</v>
          </cell>
          <cell r="T231">
            <v>0.96010796843593738</v>
          </cell>
          <cell r="U231">
            <v>1.0153822895624991</v>
          </cell>
          <cell r="V231">
            <v>0.91297290633017469</v>
          </cell>
          <cell r="W231">
            <v>0.88792512345385477</v>
          </cell>
          <cell r="X231">
            <v>0.87658065317070577</v>
          </cell>
          <cell r="Y231">
            <v>0.88966880841587681</v>
          </cell>
          <cell r="Z231">
            <v>0.95111690167634211</v>
          </cell>
        </row>
        <row r="232">
          <cell r="C232">
            <v>0.99236103245889828</v>
          </cell>
          <cell r="D232">
            <v>1</v>
          </cell>
          <cell r="E232">
            <v>0.96915301104077278</v>
          </cell>
          <cell r="F232">
            <v>0.9367909887622381</v>
          </cell>
          <cell r="G232">
            <v>0.98876615041355609</v>
          </cell>
          <cell r="H232">
            <v>0.97716851201156363</v>
          </cell>
          <cell r="I232">
            <v>0.94813619449986464</v>
          </cell>
          <cell r="J232">
            <v>0.94506993367998371</v>
          </cell>
          <cell r="K232">
            <v>0.93336202767334342</v>
          </cell>
          <cell r="L232">
            <v>0.93336202767334342</v>
          </cell>
          <cell r="M232">
            <v>0.95850411432162552</v>
          </cell>
          <cell r="N232">
            <v>0.97079253266341092</v>
          </cell>
          <cell r="O232">
            <v>0.90629383602847768</v>
          </cell>
          <cell r="P232">
            <v>0.93687280418813113</v>
          </cell>
          <cell r="Q232">
            <v>0.95509219239378562</v>
          </cell>
          <cell r="R232">
            <v>0.90117101183368598</v>
          </cell>
          <cell r="S232">
            <v>0.94907480279634093</v>
          </cell>
          <cell r="T232">
            <v>0.95277373482910221</v>
          </cell>
          <cell r="U232">
            <v>1.0076258172107215</v>
          </cell>
          <cell r="V232">
            <v>0.90599873593281322</v>
          </cell>
          <cell r="W232">
            <v>0.88114229225686214</v>
          </cell>
          <cell r="X232">
            <v>0.86988448201397706</v>
          </cell>
          <cell r="Y232">
            <v>0.88287265726605735</v>
          </cell>
          <cell r="Z232">
            <v>0.94385135053664326</v>
          </cell>
        </row>
        <row r="233">
          <cell r="C233">
            <v>1.0239467051680544</v>
          </cell>
          <cell r="D233">
            <v>1.0318288119706718</v>
          </cell>
          <cell r="E233">
            <v>1</v>
          </cell>
          <cell r="F233">
            <v>0.9666079329993712</v>
          </cell>
          <cell r="G233">
            <v>1.0202374022980343</v>
          </cell>
          <cell r="H233">
            <v>1.008270624844041</v>
          </cell>
          <cell r="I233">
            <v>0.97831424315718918</v>
          </cell>
          <cell r="J233">
            <v>0.9751503868982192</v>
          </cell>
          <cell r="K233">
            <v>0.96306983215272324</v>
          </cell>
          <cell r="L233">
            <v>0.96306983215272324</v>
          </cell>
          <cell r="M233">
            <v>0.98901216154948379</v>
          </cell>
          <cell r="N233">
            <v>1.001691705648087</v>
          </cell>
          <cell r="O233">
            <v>0.935140092125607</v>
          </cell>
          <cell r="P233">
            <v>0.96669235251307117</v>
          </cell>
          <cell r="Q233">
            <v>0.98549164220014418</v>
          </cell>
          <cell r="R233">
            <v>0.92985421452276051</v>
          </cell>
          <cell r="S233">
            <v>0.97928272624064816</v>
          </cell>
          <cell r="T233">
            <v>0.98309939088557241</v>
          </cell>
          <cell r="U233">
            <v>1.0396973498835163</v>
          </cell>
          <cell r="V233">
            <v>0.93483559934448501</v>
          </cell>
          <cell r="W233">
            <v>0.9091880045965125</v>
          </cell>
          <cell r="X233">
            <v>0.89757187162820518</v>
          </cell>
          <cell r="Y233">
            <v>0.91097344506822608</v>
          </cell>
          <cell r="Z233">
            <v>0.97389301770113879</v>
          </cell>
        </row>
        <row r="234">
          <cell r="C234">
            <v>1.0593195754050577</v>
          </cell>
          <cell r="D234">
            <v>1.0674739744468278</v>
          </cell>
          <cell r="E234">
            <v>1.0345456165428042</v>
          </cell>
          <cell r="F234">
            <v>1</v>
          </cell>
          <cell r="G234">
            <v>1.0554821323804489</v>
          </cell>
          <cell r="H234">
            <v>1.0431019552212766</v>
          </cell>
          <cell r="I234">
            <v>1.0121107118596611</v>
          </cell>
          <cell r="J234">
            <v>1.0088375582355722</v>
          </cell>
          <cell r="K234">
            <v>0.99633967327821404</v>
          </cell>
          <cell r="L234">
            <v>0.99633967327821404</v>
          </cell>
          <cell r="M234">
            <v>1.0231781964385422</v>
          </cell>
          <cell r="N234">
            <v>1.0362957632055132</v>
          </cell>
          <cell r="O234">
            <v>0.96744508316198075</v>
          </cell>
          <cell r="P234">
            <v>1.000087335837849</v>
          </cell>
          <cell r="Q234">
            <v>1.0195360585777287</v>
          </cell>
          <cell r="R234">
            <v>0.96197660165837418</v>
          </cell>
          <cell r="S234">
            <v>1.0131126517883495</v>
          </cell>
          <cell r="T234">
            <v>1.0170611654665698</v>
          </cell>
          <cell r="U234">
            <v>1.0756143358531618</v>
          </cell>
          <cell r="V234">
            <v>0.96713007149000219</v>
          </cell>
          <cell r="W234">
            <v>0.94059646476862091</v>
          </cell>
          <cell r="X234">
            <v>0.92857904532508018</v>
          </cell>
          <cell r="Y234">
            <v>0.9424435843822303</v>
          </cell>
          <cell r="Z234">
            <v>1.0075367524443568</v>
          </cell>
        </row>
        <row r="235">
          <cell r="C235">
            <v>1.0036357252357786</v>
          </cell>
          <cell r="D235">
            <v>1.0113614827750175</v>
          </cell>
          <cell r="E235">
            <v>0.98016402628206878</v>
          </cell>
          <cell r="F235">
            <v>0.94743432344485179</v>
          </cell>
          <cell r="G235">
            <v>1</v>
          </cell>
          <cell r="H235">
            <v>0.98827059522907235</v>
          </cell>
          <cell r="I235">
            <v>0.95890842754204542</v>
          </cell>
          <cell r="J235">
            <v>0.95580732945267566</v>
          </cell>
          <cell r="K235">
            <v>0.94396640427360945</v>
          </cell>
          <cell r="L235">
            <v>0.94396640427360945</v>
          </cell>
          <cell r="M235">
            <v>0.96939414230627396</v>
          </cell>
          <cell r="N235">
            <v>0.98182217530138172</v>
          </cell>
          <cell r="O235">
            <v>0.91659067783561965</v>
          </cell>
          <cell r="P235">
            <v>0.94751706841529681</v>
          </cell>
          <cell r="Q235">
            <v>0.96594345588622121</v>
          </cell>
          <cell r="R235">
            <v>0.91140965076197944</v>
          </cell>
          <cell r="S235">
            <v>0.95985769982051461</v>
          </cell>
          <cell r="T235">
            <v>0.96359865720585203</v>
          </cell>
          <cell r="U235">
            <v>1.019073940576624</v>
          </cell>
          <cell r="V235">
            <v>0.91629222496530138</v>
          </cell>
          <cell r="W235">
            <v>0.89115337523267779</v>
          </cell>
          <cell r="X235">
            <v>0.8797676595726337</v>
          </cell>
          <cell r="Y235">
            <v>0.89290339975411948</v>
          </cell>
          <cell r="Z235">
            <v>0.95457490139794221</v>
          </cell>
        </row>
        <row r="236">
          <cell r="C236">
            <v>1.01554749284344</v>
          </cell>
          <cell r="D236">
            <v>1.0233649444366932</v>
          </cell>
          <cell r="E236">
            <v>0.99179721729439441</v>
          </cell>
          <cell r="F236">
            <v>0.95867905816346277</v>
          </cell>
          <cell r="G236">
            <v>1.011868616578852</v>
          </cell>
          <cell r="H236">
            <v>1</v>
          </cell>
          <cell r="I236">
            <v>0.97028934400277167</v>
          </cell>
          <cell r="J236">
            <v>0.96715144016920584</v>
          </cell>
          <cell r="K236">
            <v>0.95516997958925043</v>
          </cell>
          <cell r="L236">
            <v>0.95516997958925043</v>
          </cell>
          <cell r="M236">
            <v>0.9808995096950921</v>
          </cell>
          <cell r="N236">
            <v>0.99347504624864813</v>
          </cell>
          <cell r="O236">
            <v>0.92746934115060065</v>
          </cell>
          <cell r="P236">
            <v>0.95876278520223579</v>
          </cell>
          <cell r="Q236">
            <v>0.97740786840098604</v>
          </cell>
          <cell r="R236">
            <v>0.92222682245313869</v>
          </cell>
          <cell r="S236">
            <v>0.97124988282994307</v>
          </cell>
          <cell r="T236">
            <v>0.9750352402041248</v>
          </cell>
          <cell r="U236">
            <v>1.0311689384428278</v>
          </cell>
          <cell r="V236">
            <v>0.92716734605759765</v>
          </cell>
          <cell r="W236">
            <v>0.90173013295626414</v>
          </cell>
          <cell r="X236">
            <v>0.89020928460257531</v>
          </cell>
          <cell r="Y236">
            <v>0.90350092784775449</v>
          </cell>
          <cell r="Z236">
            <v>0.96590438489842978</v>
          </cell>
        </row>
        <row r="237">
          <cell r="C237">
            <v>1.046643971842423</v>
          </cell>
          <cell r="D237">
            <v>1.0547007969962514</v>
          </cell>
          <cell r="E237">
            <v>1.0221664531560199</v>
          </cell>
          <cell r="F237">
            <v>0.98803420246643892</v>
          </cell>
          <cell r="G237">
            <v>1.042852446884093</v>
          </cell>
          <cell r="H237">
            <v>1.0306204084182371</v>
          </cell>
          <cell r="I237">
            <v>1</v>
          </cell>
          <cell r="J237">
            <v>0.99676601226947315</v>
          </cell>
          <cell r="K237">
            <v>0.98441767447311257</v>
          </cell>
          <cell r="L237">
            <v>0.98441767447311257</v>
          </cell>
          <cell r="M237">
            <v>1.0109350532992043</v>
          </cell>
          <cell r="N237">
            <v>1.0238956579181089</v>
          </cell>
          <cell r="O237">
            <v>0.95586883117202537</v>
          </cell>
          <cell r="P237">
            <v>0.98812049326133489</v>
          </cell>
          <cell r="Q237">
            <v>1.0073364965226228</v>
          </cell>
          <cell r="R237">
            <v>0.9504657844109069</v>
          </cell>
          <cell r="S237">
            <v>1.0009899509183608</v>
          </cell>
          <cell r="T237">
            <v>1.0048912174813491</v>
          </cell>
          <cell r="U237">
            <v>1.0627437524861472</v>
          </cell>
          <cell r="V237">
            <v>0.95555758886593434</v>
          </cell>
          <cell r="W237">
            <v>0.92934147791041632</v>
          </cell>
          <cell r="X237">
            <v>0.91746785647481288</v>
          </cell>
          <cell r="Y237">
            <v>0.93116649526470896</v>
          </cell>
          <cell r="Z237">
            <v>0.9954807716569859</v>
          </cell>
        </row>
        <row r="238">
          <cell r="C238">
            <v>1.0500397876321905</v>
          </cell>
          <cell r="D238">
            <v>1.0581227529968344</v>
          </cell>
          <cell r="E238">
            <v>1.025482852117634</v>
          </cell>
          <cell r="F238">
            <v>0.99123986001172593</v>
          </cell>
          <cell r="G238">
            <v>1.046235961145674</v>
          </cell>
          <cell r="H238">
            <v>1.033964236071496</v>
          </cell>
          <cell r="I238">
            <v>1.0032444803401388</v>
          </cell>
          <cell r="J238">
            <v>1</v>
          </cell>
          <cell r="K238">
            <v>0.98761159826442568</v>
          </cell>
          <cell r="L238">
            <v>0.98761159826442568</v>
          </cell>
          <cell r="M238">
            <v>1.0142150122047908</v>
          </cell>
          <cell r="N238">
            <v>1.0272176672505775</v>
          </cell>
          <cell r="O238">
            <v>0.95897012880251442</v>
          </cell>
          <cell r="P238">
            <v>0.9913264307754095</v>
          </cell>
          <cell r="Q238">
            <v>1.0106047799814948</v>
          </cell>
          <cell r="R238">
            <v>0.95354955196240265</v>
          </cell>
          <cell r="S238">
            <v>1.0042376431347919</v>
          </cell>
          <cell r="T238">
            <v>1.0081515672804455</v>
          </cell>
          <cell r="U238">
            <v>1.0661918036976936</v>
          </cell>
          <cell r="V238">
            <v>0.95865787667688029</v>
          </cell>
          <cell r="W238">
            <v>0.93235670806477211</v>
          </cell>
          <cell r="X238">
            <v>0.92044456289785459</v>
          </cell>
          <cell r="Y238">
            <v>0.93418764665199117</v>
          </cell>
          <cell r="Z238">
            <v>0.99871058944961311</v>
          </cell>
        </row>
        <row r="239">
          <cell r="C239">
            <v>1.0632112760496866</v>
          </cell>
          <cell r="D239">
            <v>1.0713956325101093</v>
          </cell>
          <cell r="E239">
            <v>1.0383463032631057</v>
          </cell>
          <cell r="F239">
            <v>1.0036737739346888</v>
          </cell>
          <cell r="G239">
            <v>1.0593597351269179</v>
          </cell>
          <cell r="H239">
            <v>1.0469340759955916</v>
          </cell>
          <cell r="I239">
            <v>1.0158289778119105</v>
          </cell>
          <cell r="J239">
            <v>1.0125437993613533</v>
          </cell>
          <cell r="K239">
            <v>1</v>
          </cell>
          <cell r="L239">
            <v>1</v>
          </cell>
          <cell r="M239">
            <v>1.0269371218271601</v>
          </cell>
          <cell r="N239">
            <v>1.0401028795690062</v>
          </cell>
          <cell r="O239">
            <v>0.97099925769174422</v>
          </cell>
          <cell r="P239">
            <v>1.0037614306246627</v>
          </cell>
          <cell r="Q239">
            <v>1.023281603575207</v>
          </cell>
          <cell r="R239">
            <v>0.96551068622332725</v>
          </cell>
          <cell r="S239">
            <v>1.0168345986413929</v>
          </cell>
          <cell r="T239">
            <v>1.0207976182662453</v>
          </cell>
          <cell r="U239">
            <v>1.079565899763997</v>
          </cell>
          <cell r="V239">
            <v>0.97068308873809594</v>
          </cell>
          <cell r="W239">
            <v>0.94405200354394847</v>
          </cell>
          <cell r="X239">
            <v>0.93199043481809374</v>
          </cell>
          <cell r="Y239">
            <v>0.94590590905744854</v>
          </cell>
          <cell r="Z239">
            <v>1.011238214703728</v>
          </cell>
        </row>
        <row r="240">
          <cell r="C240">
            <v>1.0632112760496866</v>
          </cell>
          <cell r="D240">
            <v>1.0713956325101093</v>
          </cell>
          <cell r="E240">
            <v>1.0383463032631057</v>
          </cell>
          <cell r="F240">
            <v>1.0036737739346888</v>
          </cell>
          <cell r="G240">
            <v>1.0593597351269179</v>
          </cell>
          <cell r="H240">
            <v>1.0469340759955916</v>
          </cell>
          <cell r="I240">
            <v>1.0158289778119105</v>
          </cell>
          <cell r="J240">
            <v>1.0125437993613533</v>
          </cell>
          <cell r="K240">
            <v>1</v>
          </cell>
          <cell r="L240">
            <v>1</v>
          </cell>
          <cell r="M240">
            <v>1.0269371218271601</v>
          </cell>
          <cell r="N240">
            <v>1.0401028795690062</v>
          </cell>
          <cell r="O240">
            <v>0.97099925769174422</v>
          </cell>
          <cell r="P240">
            <v>1.0037614306246627</v>
          </cell>
          <cell r="Q240">
            <v>1.023281603575207</v>
          </cell>
          <cell r="R240">
            <v>0.96551068622332725</v>
          </cell>
          <cell r="S240">
            <v>1.0168345986413929</v>
          </cell>
          <cell r="T240">
            <v>1.0207976182662453</v>
          </cell>
          <cell r="U240">
            <v>1.079565899763997</v>
          </cell>
          <cell r="V240">
            <v>0.97068308873809594</v>
          </cell>
          <cell r="W240">
            <v>0.94405200354394847</v>
          </cell>
          <cell r="X240">
            <v>0.93199043481809374</v>
          </cell>
          <cell r="Y240">
            <v>0.94590590905744854</v>
          </cell>
          <cell r="Z240">
            <v>1.011238214703728</v>
          </cell>
        </row>
        <row r="241">
          <cell r="C241">
            <v>1.035322663336959</v>
          </cell>
          <cell r="D241">
            <v>1.0432923396554672</v>
          </cell>
          <cell r="E241">
            <v>1.0111099123728686</v>
          </cell>
          <cell r="F241">
            <v>0.97734686243391389</v>
          </cell>
          <cell r="G241">
            <v>1.0315721504370885</v>
          </cell>
          <cell r="H241">
            <v>1.0194724231341956</v>
          </cell>
          <cell r="I241">
            <v>0.98918322867179487</v>
          </cell>
          <cell r="J241">
            <v>0.98598422224702731</v>
          </cell>
          <cell r="K241">
            <v>0.97376945359689338</v>
          </cell>
          <cell r="L241">
            <v>0.97376945359689338</v>
          </cell>
          <cell r="M241">
            <v>1</v>
          </cell>
          <cell r="N241">
            <v>1.0128204127224665</v>
          </cell>
          <cell r="O241">
            <v>0.94552941660547873</v>
          </cell>
          <cell r="P241">
            <v>0.97743221984101369</v>
          </cell>
          <cell r="Q241">
            <v>0.99644036798918223</v>
          </cell>
          <cell r="R241">
            <v>0.94018481336565096</v>
          </cell>
          <cell r="S241">
            <v>0.99016247151744563</v>
          </cell>
          <cell r="T241">
            <v>0.99402153897213164</v>
          </cell>
          <cell r="U241">
            <v>1.0512482963350258</v>
          </cell>
          <cell r="V241">
            <v>0.94522154093624045</v>
          </cell>
          <cell r="W241">
            <v>0.91928900365804311</v>
          </cell>
          <cell r="X241">
            <v>0.90754381647034621</v>
          </cell>
          <cell r="Y241">
            <v>0.92109428021694428</v>
          </cell>
          <cell r="Z241">
            <v>0.98471288378834709</v>
          </cell>
        </row>
        <row r="242">
          <cell r="C242">
            <v>1.0222174141948881</v>
          </cell>
          <cell r="D242">
            <v>1.0300862093123617</v>
          </cell>
          <cell r="E242">
            <v>0.99831115138665105</v>
          </cell>
          <cell r="F242">
            <v>0.96497547853207311</v>
          </cell>
          <cell r="G242">
            <v>1.0185143757758766</v>
          </cell>
          <cell r="H242">
            <v>1.0065678083973926</v>
          </cell>
          <cell r="I242">
            <v>0.97666201850421364</v>
          </cell>
          <cell r="J242">
            <v>0.97350350551949949</v>
          </cell>
          <cell r="K242">
            <v>0.96144335300213402</v>
          </cell>
          <cell r="L242">
            <v>0.96144335300213402</v>
          </cell>
          <cell r="M242">
            <v>0.98734186973186577</v>
          </cell>
          <cell r="N242">
            <v>1</v>
          </cell>
          <cell r="O242">
            <v>0.93356078207773363</v>
          </cell>
          <cell r="P242">
            <v>0.96505975547399458</v>
          </cell>
          <cell r="Q242">
            <v>0.98382729600674756</v>
          </cell>
          <cell r="R242">
            <v>0.92828383152194704</v>
          </cell>
          <cell r="S242">
            <v>0.97762886596636012</v>
          </cell>
          <cell r="T242">
            <v>0.98143908484249121</v>
          </cell>
          <cell r="U242">
            <v>1.0379414584558628</v>
          </cell>
          <cell r="V242">
            <v>0.9332568035388229</v>
          </cell>
          <cell r="W242">
            <v>0.90765252369567628</v>
          </cell>
          <cell r="X242">
            <v>0.89605600861742485</v>
          </cell>
          <cell r="Y242">
            <v>0.90943494882872489</v>
          </cell>
          <cell r="Z242">
            <v>0.97224825982864405</v>
          </cell>
        </row>
        <row r="243">
          <cell r="C243">
            <v>1.0949661059238587</v>
          </cell>
          <cell r="D243">
            <v>1.1033949037788424</v>
          </cell>
          <cell r="E243">
            <v>1.0693584933643088</v>
          </cell>
          <cell r="F243">
            <v>1.0336504029061964</v>
          </cell>
          <cell r="G243">
            <v>1.090999531395342</v>
          </cell>
          <cell r="H243">
            <v>1.0782027562867138</v>
          </cell>
          <cell r="I243">
            <v>1.0461686450994159</v>
          </cell>
          <cell r="J243">
            <v>1.0427853485371024</v>
          </cell>
          <cell r="K243">
            <v>1.0298669047154538</v>
          </cell>
          <cell r="L243">
            <v>1.0298669047154538</v>
          </cell>
          <cell r="M243">
            <v>1.0576085549935343</v>
          </cell>
          <cell r="N243">
            <v>1.0711675331673629</v>
          </cell>
          <cell r="O243">
            <v>1</v>
          </cell>
          <cell r="P243">
            <v>1.0337406776301772</v>
          </cell>
          <cell r="Q243">
            <v>1.0538438577262648</v>
          </cell>
          <cell r="R243">
            <v>0.99434750189051191</v>
          </cell>
          <cell r="S243">
            <v>1.0472043007103924</v>
          </cell>
          <cell r="T243">
            <v>1.0512856834647655</v>
          </cell>
          <cell r="U243">
            <v>1.1118091916263015</v>
          </cell>
          <cell r="V243">
            <v>0.99967438805833919</v>
          </cell>
          <cell r="W243">
            <v>0.97224791478022887</v>
          </cell>
          <cell r="X243">
            <v>0.95982610433052029</v>
          </cell>
          <cell r="Y243">
            <v>0.97415719071305218</v>
          </cell>
          <cell r="Z243">
            <v>1.0414407701069099</v>
          </cell>
        </row>
        <row r="244">
          <cell r="C244">
            <v>1.0592270669216957</v>
          </cell>
          <cell r="D244">
            <v>1.067380753854386</v>
          </cell>
          <cell r="E244">
            <v>1.0344552715249482</v>
          </cell>
          <cell r="F244">
            <v>0.99991267178903342</v>
          </cell>
          <cell r="G244">
            <v>1.0553899590141207</v>
          </cell>
          <cell r="H244">
            <v>1.0430108629936714</v>
          </cell>
          <cell r="I244">
            <v>1.0120223260418943</v>
          </cell>
          <cell r="J244">
            <v>1.0087494582564556</v>
          </cell>
          <cell r="K244">
            <v>0.99625266471703156</v>
          </cell>
          <cell r="L244">
            <v>0.99625266471703156</v>
          </cell>
          <cell r="M244">
            <v>1.0230888441171471</v>
          </cell>
          <cell r="N244">
            <v>1.0362052653504801</v>
          </cell>
          <cell r="O244">
            <v>0.9673605979136598</v>
          </cell>
          <cell r="P244">
            <v>1</v>
          </cell>
          <cell r="Q244">
            <v>1.0194470243177172</v>
          </cell>
          <cell r="R244">
            <v>0.96189259396275961</v>
          </cell>
          <cell r="S244">
            <v>1.0130241784729612</v>
          </cell>
          <cell r="T244">
            <v>1.016972347334546</v>
          </cell>
          <cell r="U244">
            <v>1.0755204043775217</v>
          </cell>
          <cell r="V244">
            <v>0.96704561375108689</v>
          </cell>
          <cell r="W244">
            <v>0.94051432416211123</v>
          </cell>
          <cell r="X244">
            <v>0.92849795417831082</v>
          </cell>
          <cell r="Y244">
            <v>0.94236128247006923</v>
          </cell>
          <cell r="Z244">
            <v>1.0074487660622826</v>
          </cell>
        </row>
        <row r="245">
          <cell r="C245">
            <v>1.0390211964477527</v>
          </cell>
          <cell r="D245">
            <v>1.0470193432255583</v>
          </cell>
          <cell r="E245">
            <v>1.0147219491049821</v>
          </cell>
          <cell r="F245">
            <v>0.98083828579345989</v>
          </cell>
          <cell r="G245">
            <v>1.0352572854096651</v>
          </cell>
          <cell r="H245">
            <v>1.0231143336670434</v>
          </cell>
          <cell r="I245">
            <v>0.9927169356536284</v>
          </cell>
          <cell r="J245">
            <v>0.98950650126383843</v>
          </cell>
          <cell r="K245">
            <v>0.97724809720621941</v>
          </cell>
          <cell r="L245">
            <v>0.97724809720621941</v>
          </cell>
          <cell r="M245">
            <v>1.0035723482560237</v>
          </cell>
          <cell r="N245">
            <v>1.0164385599575207</v>
          </cell>
          <cell r="O245">
            <v>0.94890717696790849</v>
          </cell>
          <cell r="P245">
            <v>0.98092394812694417</v>
          </cell>
          <cell r="Q245">
            <v>1</v>
          </cell>
          <cell r="R245">
            <v>0.94354348094401774</v>
          </cell>
          <cell r="S245">
            <v>0.9936996766957511</v>
          </cell>
          <cell r="T245">
            <v>0.9975725300833288</v>
          </cell>
          <cell r="U245">
            <v>1.0550037213530861</v>
          </cell>
          <cell r="V245">
            <v>0.94859820145956009</v>
          </cell>
          <cell r="W245">
            <v>0.92257302412704267</v>
          </cell>
          <cell r="X245">
            <v>0.91078587904037922</v>
          </cell>
          <cell r="Y245">
            <v>0.92438474976251073</v>
          </cell>
          <cell r="Z245">
            <v>0.98823062114143245</v>
          </cell>
        </row>
        <row r="246">
          <cell r="C246">
            <v>1.1011905836159339</v>
          </cell>
          <cell r="D246">
            <v>1.1096672960720504</v>
          </cell>
          <cell r="E246">
            <v>1.0754374012417003</v>
          </cell>
          <cell r="F246">
            <v>1.0395263234844552</v>
          </cell>
          <cell r="G246">
            <v>1.0972014605769811</v>
          </cell>
          <cell r="H246">
            <v>1.0843319405306207</v>
          </cell>
          <cell r="I246">
            <v>1.0521157272587083</v>
          </cell>
          <cell r="J246">
            <v>1.0487131979056594</v>
          </cell>
          <cell r="K246">
            <v>1.0357213175046052</v>
          </cell>
          <cell r="L246">
            <v>1.0357213175046052</v>
          </cell>
          <cell r="M246">
            <v>1.0636206688132135</v>
          </cell>
          <cell r="N246">
            <v>1.0772567247675446</v>
          </cell>
          <cell r="O246">
            <v>1.0056846304724869</v>
          </cell>
          <cell r="P246">
            <v>1.0396171113868828</v>
          </cell>
          <cell r="Q246">
            <v>1.0598345706331387</v>
          </cell>
          <cell r="R246">
            <v>1</v>
          </cell>
          <cell r="S246">
            <v>1.0531572701891301</v>
          </cell>
          <cell r="T246">
            <v>1.0572618540962784</v>
          </cell>
          <cell r="U246">
            <v>1.1181294160366113</v>
          </cell>
          <cell r="V246">
            <v>1.0053571675472603</v>
          </cell>
          <cell r="W246">
            <v>0.97777478490340042</v>
          </cell>
          <cell r="X246">
            <v>0.9652823610514859</v>
          </cell>
          <cell r="Y246">
            <v>0.97969491436437184</v>
          </cell>
          <cell r="Z246">
            <v>1.04736097604395</v>
          </cell>
        </row>
        <row r="247">
          <cell r="C247">
            <v>1.045608870380943</v>
          </cell>
          <cell r="D247">
            <v>1.053657727561214</v>
          </cell>
          <cell r="E247">
            <v>1.0211555592723289</v>
          </cell>
          <cell r="F247">
            <v>0.98705706441904273</v>
          </cell>
          <cell r="G247">
            <v>1.0418210951341971</v>
          </cell>
          <cell r="H247">
            <v>1.029601153810477</v>
          </cell>
          <cell r="I247">
            <v>0.99901102811526465</v>
          </cell>
          <cell r="J247">
            <v>0.99578023870767896</v>
          </cell>
          <cell r="K247">
            <v>0.98344411307022206</v>
          </cell>
          <cell r="L247">
            <v>0.98344411307022206</v>
          </cell>
          <cell r="M247">
            <v>1.0099352669541981</v>
          </cell>
          <cell r="N247">
            <v>1.0228830538995253</v>
          </cell>
          <cell r="O247">
            <v>0.95492350377250135</v>
          </cell>
          <cell r="P247">
            <v>0.98714326987476864</v>
          </cell>
          <cell r="Q247">
            <v>1.0063402690490941</v>
          </cell>
          <cell r="R247">
            <v>0.94952580047272162</v>
          </cell>
          <cell r="S247">
            <v>1</v>
          </cell>
          <cell r="T247">
            <v>1.0038974083200425</v>
          </cell>
          <cell r="U247">
            <v>1.0616927287942601</v>
          </cell>
          <cell r="V247">
            <v>0.95461256927630045</v>
          </cell>
          <cell r="W247">
            <v>0.92842238531744448</v>
          </cell>
          <cell r="X247">
            <v>0.91656050655961085</v>
          </cell>
          <cell r="Y247">
            <v>0.93024559778088456</v>
          </cell>
          <cell r="Z247">
            <v>0.99449626916202249</v>
          </cell>
        </row>
        <row r="248">
          <cell r="C248">
            <v>1.0415495265902737</v>
          </cell>
          <cell r="D248">
            <v>1.0495671358734178</v>
          </cell>
          <cell r="E248">
            <v>1.0171911500211628</v>
          </cell>
          <cell r="F248">
            <v>0.98322503498720937</v>
          </cell>
          <cell r="G248">
            <v>1.0377764565381411</v>
          </cell>
          <cell r="H248">
            <v>1.0256039564176662</v>
          </cell>
          <cell r="I248">
            <v>0.99513259007914467</v>
          </cell>
          <cell r="J248">
            <v>0.99191434349258134</v>
          </cell>
          <cell r="K248">
            <v>0.97962611011811673</v>
          </cell>
          <cell r="L248">
            <v>0.97962611011811673</v>
          </cell>
          <cell r="M248">
            <v>1.0060144179914354</v>
          </cell>
          <cell r="N248">
            <v>1.0189119380348375</v>
          </cell>
          <cell r="O248">
            <v>0.9512162257401422</v>
          </cell>
          <cell r="P248">
            <v>0.98331090576943414</v>
          </cell>
          <cell r="Q248">
            <v>1.0024333768658089</v>
          </cell>
          <cell r="R248">
            <v>0.94583947782243172</v>
          </cell>
          <cell r="S248">
            <v>0.99611772250058439</v>
          </cell>
          <cell r="T248">
            <v>1</v>
          </cell>
          <cell r="U248">
            <v>1.0575709430019691</v>
          </cell>
          <cell r="V248">
            <v>0.95090649837793972</v>
          </cell>
          <cell r="W248">
            <v>0.92481799198097281</v>
          </cell>
          <cell r="X248">
            <v>0.91300216432814141</v>
          </cell>
          <cell r="Y248">
            <v>0.92663412622768937</v>
          </cell>
          <cell r="Z248">
            <v>0.9906353586730019</v>
          </cell>
        </row>
        <row r="249">
          <cell r="C249">
            <v>0.9848507407302457</v>
          </cell>
          <cell r="D249">
            <v>0.99243189576877744</v>
          </cell>
          <cell r="E249">
            <v>0.96181836003721299</v>
          </cell>
          <cell r="F249">
            <v>0.92970125691641547</v>
          </cell>
          <cell r="G249">
            <v>0.98128306512692165</v>
          </cell>
          <cell r="H249">
            <v>0.9697731988611914</v>
          </cell>
          <cell r="I249">
            <v>0.94096060095449496</v>
          </cell>
          <cell r="J249">
            <v>0.93791754591609899</v>
          </cell>
          <cell r="K249">
            <v>0.9262982465624463</v>
          </cell>
          <cell r="L249">
            <v>0.9262982465624463</v>
          </cell>
          <cell r="M249">
            <v>0.95125005527838369</v>
          </cell>
          <cell r="N249">
            <v>0.96344547358932164</v>
          </cell>
          <cell r="O249">
            <v>0.89943490981329965</v>
          </cell>
          <cell r="P249">
            <v>0.92978245315463759</v>
          </cell>
          <cell r="Q249">
            <v>0.9478639551313226</v>
          </cell>
          <cell r="R249">
            <v>0.89435085568597239</v>
          </cell>
          <cell r="S249">
            <v>0.94189210576555127</v>
          </cell>
          <cell r="T249">
            <v>0.94556304389514434</v>
          </cell>
          <cell r="U249">
            <v>1</v>
          </cell>
          <cell r="V249">
            <v>0.89914204306591772</v>
          </cell>
          <cell r="W249">
            <v>0.87447371554652376</v>
          </cell>
          <cell r="X249">
            <v>0.86330110558497219</v>
          </cell>
          <cell r="Y249">
            <v>0.87619098497297132</v>
          </cell>
          <cell r="Z249">
            <v>0.93670818513700183</v>
          </cell>
        </row>
        <row r="250">
          <cell r="C250">
            <v>1.0953227560932155</v>
          </cell>
          <cell r="D250">
            <v>1.1037542993593732</v>
          </cell>
          <cell r="E250">
            <v>1.0697068026733352</v>
          </cell>
          <cell r="F250">
            <v>1.0339870814474386</v>
          </cell>
          <cell r="G250">
            <v>1.0913548895799792</v>
          </cell>
          <cell r="H250">
            <v>1.0785539463313647</v>
          </cell>
          <cell r="I250">
            <v>1.0465094010574605</v>
          </cell>
          <cell r="J250">
            <v>1.0431250024945597</v>
          </cell>
          <cell r="K250">
            <v>1.0302023509032352</v>
          </cell>
          <cell r="L250">
            <v>1.0302023509032352</v>
          </cell>
          <cell r="M250">
            <v>1.0579530371361423</v>
          </cell>
          <cell r="N250">
            <v>1.0715164317132144</v>
          </cell>
          <cell r="O250">
            <v>1.000325717999331</v>
          </cell>
          <cell r="P250">
            <v>1.0340773855755219</v>
          </cell>
          <cell r="Q250">
            <v>1.0541871136392105</v>
          </cell>
          <cell r="R250">
            <v>0.99467137876946754</v>
          </cell>
          <cell r="S250">
            <v>1.0475453940001105</v>
          </cell>
          <cell r="T250">
            <v>1.0516281061343089</v>
          </cell>
          <cell r="U250">
            <v>1.1121713278918359</v>
          </cell>
          <cell r="V250">
            <v>1</v>
          </cell>
          <cell r="W250">
            <v>0.97256459342588486</v>
          </cell>
          <cell r="X250">
            <v>0.96013873696892849</v>
          </cell>
          <cell r="Y250">
            <v>0.97447449124424512</v>
          </cell>
          <cell r="Z250">
            <v>1.0417799861109709</v>
          </cell>
        </row>
        <row r="251">
          <cell r="C251">
            <v>1.1262210895781346</v>
          </cell>
          <cell r="D251">
            <v>1.1348904811261626</v>
          </cell>
          <cell r="E251">
            <v>1.0998825269849317</v>
          </cell>
          <cell r="F251">
            <v>1.06315517595103</v>
          </cell>
          <cell r="G251">
            <v>1.1221412921641043</v>
          </cell>
          <cell r="H251">
            <v>1.1089792427381397</v>
          </cell>
          <cell r="I251">
            <v>1.0760307419490802</v>
          </cell>
          <cell r="J251">
            <v>1.0725508717319472</v>
          </cell>
          <cell r="K251">
            <v>1.0592636806510913</v>
          </cell>
          <cell r="L251">
            <v>1.0592636806510913</v>
          </cell>
          <cell r="M251">
            <v>1.0877971954638759</v>
          </cell>
          <cell r="N251">
            <v>1.1017432044680644</v>
          </cell>
          <cell r="O251">
            <v>1.0285442476120346</v>
          </cell>
          <cell r="P251">
            <v>1.0632480274990852</v>
          </cell>
          <cell r="Q251">
            <v>1.0839250377456249</v>
          </cell>
          <cell r="R251">
            <v>1.0227304031968827</v>
          </cell>
          <cell r="S251">
            <v>1.0770959595702572</v>
          </cell>
          <cell r="T251">
            <v>1.0812938423245706</v>
          </cell>
          <cell r="U251">
            <v>1.1435449484894185</v>
          </cell>
          <cell r="V251">
            <v>1.0282093413224855</v>
          </cell>
          <cell r="W251">
            <v>1</v>
          </cell>
          <cell r="X251">
            <v>0.9872236183170251</v>
          </cell>
          <cell r="Y251">
            <v>1.0019637747778094</v>
          </cell>
          <cell r="Z251">
            <v>1.0711679133221095</v>
          </cell>
        </row>
        <row r="252">
          <cell r="C252">
            <v>1.140796339028098</v>
          </cell>
          <cell r="D252">
            <v>1.1495779275022546</v>
          </cell>
          <cell r="E252">
            <v>1.1141169098648214</v>
          </cell>
          <cell r="F252">
            <v>1.0769142433640817</v>
          </cell>
          <cell r="G252">
            <v>1.1366637419767984</v>
          </cell>
          <cell r="H252">
            <v>1.1233313528587152</v>
          </cell>
          <cell r="I252">
            <v>1.0899564414630289</v>
          </cell>
          <cell r="J252">
            <v>1.0864315357045289</v>
          </cell>
          <cell r="K252">
            <v>1.0729723853820241</v>
          </cell>
          <cell r="L252">
            <v>1.0729723853820241</v>
          </cell>
          <cell r="M252">
            <v>1.1018751732442384</v>
          </cell>
          <cell r="N252">
            <v>1.1160016677338687</v>
          </cell>
          <cell r="O252">
            <v>1.0418553897296856</v>
          </cell>
          <cell r="P252">
            <v>1.0770082965718175</v>
          </cell>
          <cell r="Q252">
            <v>1.0979529031056328</v>
          </cell>
          <cell r="R252">
            <v>1.0359663041088785</v>
          </cell>
          <cell r="S252">
            <v>1.0910354448432287</v>
          </cell>
          <cell r="T252">
            <v>1.0952876554634221</v>
          </cell>
          <cell r="U252">
            <v>1.1583443986468669</v>
          </cell>
          <cell r="V252">
            <v>1.0415161491733058</v>
          </cell>
          <cell r="W252">
            <v>1.0129417301672294</v>
          </cell>
          <cell r="X252">
            <v>1</v>
          </cell>
          <cell r="Y252">
            <v>1.0149309195883225</v>
          </cell>
          <cell r="Z252">
            <v>1.0850306794201185</v>
          </cell>
        </row>
        <row r="253">
          <cell r="C253">
            <v>1.1240137796677128</v>
          </cell>
          <cell r="D253">
            <v>1.1326661798504944</v>
          </cell>
          <cell r="E253">
            <v>1.0977268387061561</v>
          </cell>
          <cell r="F253">
            <v>1.0610714705596918</v>
          </cell>
          <cell r="G253">
            <v>1.119941978354402</v>
          </cell>
          <cell r="H253">
            <v>1.1068057255703296</v>
          </cell>
          <cell r="I253">
            <v>1.073921801402147</v>
          </cell>
          <cell r="J253">
            <v>1.0704487514728671</v>
          </cell>
          <cell r="K253">
            <v>1.0571876023022773</v>
          </cell>
          <cell r="L253">
            <v>1.0571876023022773</v>
          </cell>
          <cell r="M253">
            <v>1.0856651935396571</v>
          </cell>
          <cell r="N253">
            <v>1.0995838693992519</v>
          </cell>
          <cell r="O253">
            <v>1.0265283770764262</v>
          </cell>
          <cell r="P253">
            <v>1.0611641401255907</v>
          </cell>
          <cell r="Q253">
            <v>1.0818006249637027</v>
          </cell>
          <cell r="R253">
            <v>1.0207259273656659</v>
          </cell>
          <cell r="S253">
            <v>1.0749849312756927</v>
          </cell>
          <cell r="T253">
            <v>1.0791745864907671</v>
          </cell>
          <cell r="U253">
            <v>1.1413036850988005</v>
          </cell>
          <cell r="V253">
            <v>1.0261941271783963</v>
          </cell>
          <cell r="W253">
            <v>0.99804007407528783</v>
          </cell>
          <cell r="X253">
            <v>0.98528873315399745</v>
          </cell>
          <cell r="Y253">
            <v>1</v>
          </cell>
          <cell r="Z253">
            <v>1.0690685035590697</v>
          </cell>
        </row>
        <row r="254">
          <cell r="C254">
            <v>1.0513954680413118</v>
          </cell>
          <cell r="D254">
            <v>1.0594888691226987</v>
          </cell>
          <cell r="E254">
            <v>1.0268068276744466</v>
          </cell>
          <cell r="F254">
            <v>0.99251962528803839</v>
          </cell>
          <cell r="G254">
            <v>1.0475867305284627</v>
          </cell>
          <cell r="H254">
            <v>1.0352991617334417</v>
          </cell>
          <cell r="I254">
            <v>1.0045397444849606</v>
          </cell>
          <cell r="J254">
            <v>1.0012910752764697</v>
          </cell>
          <cell r="K254">
            <v>0.98888667918169959</v>
          </cell>
          <cell r="L254">
            <v>0.98888667918169959</v>
          </cell>
          <cell r="M254">
            <v>1.0155244401320729</v>
          </cell>
          <cell r="N254">
            <v>1.0285438825843176</v>
          </cell>
          <cell r="O254">
            <v>0.96020823142668421</v>
          </cell>
          <cell r="P254">
            <v>0.99260630782109449</v>
          </cell>
          <cell r="Q254">
            <v>1.0119095468272108</v>
          </cell>
          <cell r="R254">
            <v>0.95478065621383001</v>
          </cell>
          <cell r="S254">
            <v>1.0055341895275434</v>
          </cell>
          <cell r="T254">
            <v>1.0094531668438953</v>
          </cell>
          <cell r="U254">
            <v>1.0675683375754224</v>
          </cell>
          <cell r="V254">
            <v>0.95989557616005072</v>
          </cell>
          <cell r="W254">
            <v>0.93356045075940519</v>
          </cell>
          <cell r="X254">
            <v>0.92163292611637293</v>
          </cell>
          <cell r="Y254">
            <v>0.93539375322616702</v>
          </cell>
          <cell r="Z254">
            <v>1</v>
          </cell>
        </row>
        <row r="259">
          <cell r="C259">
            <v>1</v>
          </cell>
          <cell r="D259">
            <v>1.0076977705605525</v>
          </cell>
          <cell r="E259">
            <v>0.97661332855783334</v>
          </cell>
          <cell r="F259">
            <v>0.94400219085692305</v>
          </cell>
          <cell r="G259">
            <v>0.99637744537748052</v>
          </cell>
          <cell r="H259">
            <v>0.98469053101602522</v>
          </cell>
          <cell r="I259">
            <v>0.95543472938528007</v>
          </cell>
          <cell r="J259">
            <v>0.95234486519312878</v>
          </cell>
          <cell r="K259">
            <v>0.94054683441230502</v>
          </cell>
          <cell r="L259">
            <v>0.94054683441230502</v>
          </cell>
          <cell r="M259">
            <v>0.96588245907501902</v>
          </cell>
          <cell r="N259">
            <v>0.97826547084175153</v>
          </cell>
          <cell r="O259">
            <v>0.913270278038668</v>
          </cell>
          <cell r="P259">
            <v>0.94408463607919291</v>
          </cell>
          <cell r="Q259">
            <v>0.96244427295500823</v>
          </cell>
          <cell r="R259">
            <v>0.90810801951860276</v>
          </cell>
          <cell r="S259">
            <v>0.95638056287306883</v>
          </cell>
          <cell r="T259">
            <v>0.96010796843593738</v>
          </cell>
          <cell r="U259">
            <v>1.0153822895624991</v>
          </cell>
          <cell r="V259">
            <v>0.91297290633017469</v>
          </cell>
          <cell r="W259">
            <v>0.88792512345385477</v>
          </cell>
          <cell r="X259">
            <v>0.87658065317070577</v>
          </cell>
          <cell r="Y259">
            <v>0.88966880841587681</v>
          </cell>
          <cell r="Z259">
            <v>0.95111690167634211</v>
          </cell>
        </row>
        <row r="260">
          <cell r="C260">
            <v>0.99236103245889828</v>
          </cell>
          <cell r="D260">
            <v>1</v>
          </cell>
          <cell r="E260">
            <v>0.96915301104077278</v>
          </cell>
          <cell r="F260">
            <v>0.9367909887622381</v>
          </cell>
          <cell r="G260">
            <v>0.98876615041355609</v>
          </cell>
          <cell r="H260">
            <v>0.97716851201156363</v>
          </cell>
          <cell r="I260">
            <v>0.94813619449986464</v>
          </cell>
          <cell r="J260">
            <v>0.94506993367998371</v>
          </cell>
          <cell r="K260">
            <v>0.93336202767334342</v>
          </cell>
          <cell r="L260">
            <v>0.93336202767334342</v>
          </cell>
          <cell r="M260">
            <v>0.95850411432162552</v>
          </cell>
          <cell r="N260">
            <v>0.97079253266341092</v>
          </cell>
          <cell r="O260">
            <v>0.90629383602847768</v>
          </cell>
          <cell r="P260">
            <v>0.93687280418813113</v>
          </cell>
          <cell r="Q260">
            <v>0.95509219239378562</v>
          </cell>
          <cell r="R260">
            <v>0.90117101183368598</v>
          </cell>
          <cell r="S260">
            <v>0.94907480279634093</v>
          </cell>
          <cell r="T260">
            <v>0.95277373482910221</v>
          </cell>
          <cell r="U260">
            <v>1.0076258172107215</v>
          </cell>
          <cell r="V260">
            <v>0.90599873593281322</v>
          </cell>
          <cell r="W260">
            <v>0.88114229225686214</v>
          </cell>
          <cell r="X260">
            <v>0.86988448201397706</v>
          </cell>
          <cell r="Y260">
            <v>0.88287265726605735</v>
          </cell>
          <cell r="Z260">
            <v>0.94385135053664326</v>
          </cell>
        </row>
        <row r="261">
          <cell r="C261">
            <v>1.0239467051680544</v>
          </cell>
          <cell r="D261">
            <v>1.0318288119706718</v>
          </cell>
          <cell r="E261">
            <v>1</v>
          </cell>
          <cell r="F261">
            <v>0.9666079329993712</v>
          </cell>
          <cell r="G261">
            <v>1.0202374022980343</v>
          </cell>
          <cell r="H261">
            <v>1.008270624844041</v>
          </cell>
          <cell r="I261">
            <v>0.97831424315718918</v>
          </cell>
          <cell r="J261">
            <v>0.9751503868982192</v>
          </cell>
          <cell r="K261">
            <v>0.96306983215272324</v>
          </cell>
          <cell r="L261">
            <v>0.96306983215272324</v>
          </cell>
          <cell r="M261">
            <v>0.98901216154948379</v>
          </cell>
          <cell r="N261">
            <v>1.001691705648087</v>
          </cell>
          <cell r="O261">
            <v>0.935140092125607</v>
          </cell>
          <cell r="P261">
            <v>0.96669235251307117</v>
          </cell>
          <cell r="Q261">
            <v>0.98549164220014418</v>
          </cell>
          <cell r="R261">
            <v>0.92985421452276051</v>
          </cell>
          <cell r="S261">
            <v>0.97928272624064816</v>
          </cell>
          <cell r="T261">
            <v>0.98309939088557241</v>
          </cell>
          <cell r="U261">
            <v>1.0396973498835163</v>
          </cell>
          <cell r="V261">
            <v>0.93483559934448501</v>
          </cell>
          <cell r="W261">
            <v>0.9091880045965125</v>
          </cell>
          <cell r="X261">
            <v>0.89757187162820518</v>
          </cell>
          <cell r="Y261">
            <v>0.91097344506822608</v>
          </cell>
          <cell r="Z261">
            <v>0.97389301770113879</v>
          </cell>
        </row>
        <row r="262">
          <cell r="C262">
            <v>1.0593195754050577</v>
          </cell>
          <cell r="D262">
            <v>1.0674739744468278</v>
          </cell>
          <cell r="E262">
            <v>1.0345456165428042</v>
          </cell>
          <cell r="F262">
            <v>1</v>
          </cell>
          <cell r="G262">
            <v>1.0554821323804489</v>
          </cell>
          <cell r="H262">
            <v>1.0431019552212766</v>
          </cell>
          <cell r="I262">
            <v>1.0121107118596611</v>
          </cell>
          <cell r="J262">
            <v>1.0088375582355722</v>
          </cell>
          <cell r="K262">
            <v>0.99633967327821404</v>
          </cell>
          <cell r="L262">
            <v>0.99633967327821404</v>
          </cell>
          <cell r="M262">
            <v>1.0231781964385422</v>
          </cell>
          <cell r="N262">
            <v>1.0362957632055132</v>
          </cell>
          <cell r="O262">
            <v>0.96744508316198075</v>
          </cell>
          <cell r="P262">
            <v>1.000087335837849</v>
          </cell>
          <cell r="Q262">
            <v>1.0195360585777287</v>
          </cell>
          <cell r="R262">
            <v>0.96197660165837418</v>
          </cell>
          <cell r="S262">
            <v>1.0131126517883495</v>
          </cell>
          <cell r="T262">
            <v>1.0170611654665698</v>
          </cell>
          <cell r="U262">
            <v>1.0756143358531618</v>
          </cell>
          <cell r="V262">
            <v>0.96713007149000219</v>
          </cell>
          <cell r="W262">
            <v>0.94059646476862091</v>
          </cell>
          <cell r="X262">
            <v>0.92857904532508018</v>
          </cell>
          <cell r="Y262">
            <v>0.9424435843822303</v>
          </cell>
          <cell r="Z262">
            <v>1.0075367524443568</v>
          </cell>
        </row>
        <row r="263">
          <cell r="C263">
            <v>1.0036357252357786</v>
          </cell>
          <cell r="D263">
            <v>1.0113614827750175</v>
          </cell>
          <cell r="E263">
            <v>0.98016402628206878</v>
          </cell>
          <cell r="F263">
            <v>0.94743432344485179</v>
          </cell>
          <cell r="G263">
            <v>1</v>
          </cell>
          <cell r="H263">
            <v>0.98827059522907235</v>
          </cell>
          <cell r="I263">
            <v>0.95890842754204542</v>
          </cell>
          <cell r="J263">
            <v>0.95580732945267566</v>
          </cell>
          <cell r="K263">
            <v>0.94396640427360945</v>
          </cell>
          <cell r="L263">
            <v>0.94396640427360945</v>
          </cell>
          <cell r="M263">
            <v>0.96939414230627396</v>
          </cell>
          <cell r="N263">
            <v>0.98182217530138172</v>
          </cell>
          <cell r="O263">
            <v>0.91659067783561965</v>
          </cell>
          <cell r="P263">
            <v>0.94751706841529681</v>
          </cell>
          <cell r="Q263">
            <v>0.96594345588622121</v>
          </cell>
          <cell r="R263">
            <v>0.91140965076197944</v>
          </cell>
          <cell r="S263">
            <v>0.95985769982051461</v>
          </cell>
          <cell r="T263">
            <v>0.96359865720585203</v>
          </cell>
          <cell r="U263">
            <v>1.019073940576624</v>
          </cell>
          <cell r="V263">
            <v>0.91629222496530138</v>
          </cell>
          <cell r="W263">
            <v>0.89115337523267779</v>
          </cell>
          <cell r="X263">
            <v>0.8797676595726337</v>
          </cell>
          <cell r="Y263">
            <v>0.89290339975411948</v>
          </cell>
          <cell r="Z263">
            <v>0.95457490139794221</v>
          </cell>
        </row>
        <row r="264">
          <cell r="C264">
            <v>1.01554749284344</v>
          </cell>
          <cell r="D264">
            <v>1.0233649444366932</v>
          </cell>
          <cell r="E264">
            <v>0.99179721729439441</v>
          </cell>
          <cell r="F264">
            <v>0.95867905816346277</v>
          </cell>
          <cell r="G264">
            <v>1.011868616578852</v>
          </cell>
          <cell r="H264">
            <v>1</v>
          </cell>
          <cell r="I264">
            <v>0.97028934400277167</v>
          </cell>
          <cell r="J264">
            <v>0.96715144016920584</v>
          </cell>
          <cell r="K264">
            <v>0.95516997958925043</v>
          </cell>
          <cell r="L264">
            <v>0.95516997958925043</v>
          </cell>
          <cell r="M264">
            <v>0.9808995096950921</v>
          </cell>
          <cell r="N264">
            <v>0.99347504624864813</v>
          </cell>
          <cell r="O264">
            <v>0.92746934115060065</v>
          </cell>
          <cell r="P264">
            <v>0.95876278520223579</v>
          </cell>
          <cell r="Q264">
            <v>0.97740786840098604</v>
          </cell>
          <cell r="R264">
            <v>0.92222682245313869</v>
          </cell>
          <cell r="S264">
            <v>0.97124988282994307</v>
          </cell>
          <cell r="T264">
            <v>0.9750352402041248</v>
          </cell>
          <cell r="U264">
            <v>1.0311689384428278</v>
          </cell>
          <cell r="V264">
            <v>0.92716734605759765</v>
          </cell>
          <cell r="W264">
            <v>0.90173013295626414</v>
          </cell>
          <cell r="X264">
            <v>0.89020928460257531</v>
          </cell>
          <cell r="Y264">
            <v>0.90350092784775449</v>
          </cell>
          <cell r="Z264">
            <v>0.96590438489842978</v>
          </cell>
        </row>
        <row r="265">
          <cell r="C265">
            <v>1.046643971842423</v>
          </cell>
          <cell r="D265">
            <v>1.0547007969962514</v>
          </cell>
          <cell r="E265">
            <v>1.0221664531560199</v>
          </cell>
          <cell r="F265">
            <v>0.98803420246643892</v>
          </cell>
          <cell r="G265">
            <v>1.042852446884093</v>
          </cell>
          <cell r="H265">
            <v>1.0306204084182371</v>
          </cell>
          <cell r="I265">
            <v>1</v>
          </cell>
          <cell r="J265">
            <v>0.99676601226947315</v>
          </cell>
          <cell r="K265">
            <v>0.98441767447311257</v>
          </cell>
          <cell r="L265">
            <v>0.98441767447311257</v>
          </cell>
          <cell r="M265">
            <v>1.0109350532992043</v>
          </cell>
          <cell r="N265">
            <v>1.0238956579181089</v>
          </cell>
          <cell r="O265">
            <v>0.95586883117202537</v>
          </cell>
          <cell r="P265">
            <v>0.98812049326133489</v>
          </cell>
          <cell r="Q265">
            <v>1.0073364965226228</v>
          </cell>
          <cell r="R265">
            <v>0.9504657844109069</v>
          </cell>
          <cell r="S265">
            <v>1.0009899509183608</v>
          </cell>
          <cell r="T265">
            <v>1.0048912174813491</v>
          </cell>
          <cell r="U265">
            <v>1.0627437524861472</v>
          </cell>
          <cell r="V265">
            <v>0.95555758886593434</v>
          </cell>
          <cell r="W265">
            <v>0.92934147791041632</v>
          </cell>
          <cell r="X265">
            <v>0.91746785647481288</v>
          </cell>
          <cell r="Y265">
            <v>0.93116649526470896</v>
          </cell>
          <cell r="Z265">
            <v>0.9954807716569859</v>
          </cell>
        </row>
        <row r="266">
          <cell r="C266">
            <v>1.0500397876321905</v>
          </cell>
          <cell r="D266">
            <v>1.0581227529968344</v>
          </cell>
          <cell r="E266">
            <v>1.025482852117634</v>
          </cell>
          <cell r="F266">
            <v>0.99123986001172593</v>
          </cell>
          <cell r="G266">
            <v>1.046235961145674</v>
          </cell>
          <cell r="H266">
            <v>1.033964236071496</v>
          </cell>
          <cell r="I266">
            <v>1.0032444803401388</v>
          </cell>
          <cell r="J266">
            <v>1</v>
          </cell>
          <cell r="K266">
            <v>0.98761159826442568</v>
          </cell>
          <cell r="L266">
            <v>0.98761159826442568</v>
          </cell>
          <cell r="M266">
            <v>1.0142150122047908</v>
          </cell>
          <cell r="N266">
            <v>1.0272176672505775</v>
          </cell>
          <cell r="O266">
            <v>0.95897012880251442</v>
          </cell>
          <cell r="P266">
            <v>0.9913264307754095</v>
          </cell>
          <cell r="Q266">
            <v>1.0106047799814948</v>
          </cell>
          <cell r="R266">
            <v>0.95354955196240265</v>
          </cell>
          <cell r="S266">
            <v>1.0042376431347919</v>
          </cell>
          <cell r="T266">
            <v>1.0081515672804455</v>
          </cell>
          <cell r="U266">
            <v>1.0661918036976936</v>
          </cell>
          <cell r="V266">
            <v>0.95865787667688029</v>
          </cell>
          <cell r="W266">
            <v>0.93235670806477211</v>
          </cell>
          <cell r="X266">
            <v>0.92044456289785459</v>
          </cell>
          <cell r="Y266">
            <v>0.93418764665199117</v>
          </cell>
          <cell r="Z266">
            <v>0.99871058944961311</v>
          </cell>
        </row>
        <row r="267">
          <cell r="C267">
            <v>1.0632112760496866</v>
          </cell>
          <cell r="D267">
            <v>1.0713956325101093</v>
          </cell>
          <cell r="E267">
            <v>1.0383463032631057</v>
          </cell>
          <cell r="F267">
            <v>1.0036737739346888</v>
          </cell>
          <cell r="G267">
            <v>1.0593597351269179</v>
          </cell>
          <cell r="H267">
            <v>1.0469340759955916</v>
          </cell>
          <cell r="I267">
            <v>1.0158289778119105</v>
          </cell>
          <cell r="J267">
            <v>1.0125437993613533</v>
          </cell>
          <cell r="K267">
            <v>1</v>
          </cell>
          <cell r="L267">
            <v>1</v>
          </cell>
          <cell r="M267">
            <v>1.0269371218271601</v>
          </cell>
          <cell r="N267">
            <v>1.0401028795690062</v>
          </cell>
          <cell r="O267">
            <v>0.97099925769174422</v>
          </cell>
          <cell r="P267">
            <v>1.0037614306246627</v>
          </cell>
          <cell r="Q267">
            <v>1.023281603575207</v>
          </cell>
          <cell r="R267">
            <v>0.96551068622332725</v>
          </cell>
          <cell r="S267">
            <v>1.0168345986413929</v>
          </cell>
          <cell r="T267">
            <v>1.0207976182662453</v>
          </cell>
          <cell r="U267">
            <v>1.079565899763997</v>
          </cell>
          <cell r="V267">
            <v>0.97068308873809594</v>
          </cell>
          <cell r="W267">
            <v>0.94405200354394847</v>
          </cell>
          <cell r="X267">
            <v>0.93199043481809374</v>
          </cell>
          <cell r="Y267">
            <v>0.94590590905744854</v>
          </cell>
          <cell r="Z267">
            <v>1.011238214703728</v>
          </cell>
        </row>
        <row r="268">
          <cell r="C268">
            <v>1.0632112760496866</v>
          </cell>
          <cell r="D268">
            <v>1.0713956325101093</v>
          </cell>
          <cell r="E268">
            <v>1.0383463032631057</v>
          </cell>
          <cell r="F268">
            <v>1.0036737739346888</v>
          </cell>
          <cell r="G268">
            <v>1.0593597351269179</v>
          </cell>
          <cell r="H268">
            <v>1.0469340759955916</v>
          </cell>
          <cell r="I268">
            <v>1.0158289778119105</v>
          </cell>
          <cell r="J268">
            <v>1.0125437993613533</v>
          </cell>
          <cell r="K268">
            <v>1</v>
          </cell>
          <cell r="L268">
            <v>1</v>
          </cell>
          <cell r="M268">
            <v>1.0269371218271601</v>
          </cell>
          <cell r="N268">
            <v>1.0401028795690062</v>
          </cell>
          <cell r="O268">
            <v>0.97099925769174422</v>
          </cell>
          <cell r="P268">
            <v>1.0037614306246627</v>
          </cell>
          <cell r="Q268">
            <v>1.023281603575207</v>
          </cell>
          <cell r="R268">
            <v>0.96551068622332725</v>
          </cell>
          <cell r="S268">
            <v>1.0168345986413929</v>
          </cell>
          <cell r="T268">
            <v>1.0207976182662453</v>
          </cell>
          <cell r="U268">
            <v>1.079565899763997</v>
          </cell>
          <cell r="V268">
            <v>0.97068308873809594</v>
          </cell>
          <cell r="W268">
            <v>0.94405200354394847</v>
          </cell>
          <cell r="X268">
            <v>0.93199043481809374</v>
          </cell>
          <cell r="Y268">
            <v>0.94590590905744854</v>
          </cell>
          <cell r="Z268">
            <v>1.011238214703728</v>
          </cell>
        </row>
        <row r="269">
          <cell r="C269">
            <v>1.035322663336959</v>
          </cell>
          <cell r="D269">
            <v>1.0432923396554672</v>
          </cell>
          <cell r="E269">
            <v>1.0111099123728686</v>
          </cell>
          <cell r="F269">
            <v>0.97734686243391389</v>
          </cell>
          <cell r="G269">
            <v>1.0315721504370885</v>
          </cell>
          <cell r="H269">
            <v>1.0194724231341956</v>
          </cell>
          <cell r="I269">
            <v>0.98918322867179487</v>
          </cell>
          <cell r="J269">
            <v>0.98598422224702731</v>
          </cell>
          <cell r="K269">
            <v>0.97376945359689338</v>
          </cell>
          <cell r="L269">
            <v>0.97376945359689338</v>
          </cell>
          <cell r="M269">
            <v>1</v>
          </cell>
          <cell r="N269">
            <v>1.0128204127224665</v>
          </cell>
          <cell r="O269">
            <v>0.94552941660547873</v>
          </cell>
          <cell r="P269">
            <v>0.97743221984101369</v>
          </cell>
          <cell r="Q269">
            <v>0.99644036798918223</v>
          </cell>
          <cell r="R269">
            <v>0.94018481336565096</v>
          </cell>
          <cell r="S269">
            <v>0.99016247151744563</v>
          </cell>
          <cell r="T269">
            <v>0.99402153897213164</v>
          </cell>
          <cell r="U269">
            <v>1.0512482963350258</v>
          </cell>
          <cell r="V269">
            <v>0.94522154093624045</v>
          </cell>
          <cell r="W269">
            <v>0.91928900365804311</v>
          </cell>
          <cell r="X269">
            <v>0.90754381647034621</v>
          </cell>
          <cell r="Y269">
            <v>0.92109428021694428</v>
          </cell>
          <cell r="Z269">
            <v>0.98471288378834709</v>
          </cell>
        </row>
        <row r="270">
          <cell r="C270">
            <v>1.0222174141948881</v>
          </cell>
          <cell r="D270">
            <v>1.0300862093123617</v>
          </cell>
          <cell r="E270">
            <v>0.99831115138665105</v>
          </cell>
          <cell r="F270">
            <v>0.96497547853207311</v>
          </cell>
          <cell r="G270">
            <v>1.0185143757758766</v>
          </cell>
          <cell r="H270">
            <v>1.0065678083973926</v>
          </cell>
          <cell r="I270">
            <v>0.97666201850421364</v>
          </cell>
          <cell r="J270">
            <v>0.97350350551949949</v>
          </cell>
          <cell r="K270">
            <v>0.96144335300213402</v>
          </cell>
          <cell r="L270">
            <v>0.96144335300213402</v>
          </cell>
          <cell r="M270">
            <v>0.98734186973186577</v>
          </cell>
          <cell r="N270">
            <v>1</v>
          </cell>
          <cell r="O270">
            <v>0.93356078207773363</v>
          </cell>
          <cell r="P270">
            <v>0.96505975547399458</v>
          </cell>
          <cell r="Q270">
            <v>0.98382729600674756</v>
          </cell>
          <cell r="R270">
            <v>0.92828383152194704</v>
          </cell>
          <cell r="S270">
            <v>0.97762886596636012</v>
          </cell>
          <cell r="T270">
            <v>0.98143908484249121</v>
          </cell>
          <cell r="U270">
            <v>1.0379414584558628</v>
          </cell>
          <cell r="V270">
            <v>0.9332568035388229</v>
          </cell>
          <cell r="W270">
            <v>0.90765252369567628</v>
          </cell>
          <cell r="X270">
            <v>0.89605600861742485</v>
          </cell>
          <cell r="Y270">
            <v>0.90943494882872489</v>
          </cell>
          <cell r="Z270">
            <v>0.97224825982864405</v>
          </cell>
        </row>
        <row r="271">
          <cell r="C271">
            <v>1.0949661059238587</v>
          </cell>
          <cell r="D271">
            <v>1.1033949037788424</v>
          </cell>
          <cell r="E271">
            <v>1.0693584933643088</v>
          </cell>
          <cell r="F271">
            <v>1.0336504029061964</v>
          </cell>
          <cell r="G271">
            <v>1.090999531395342</v>
          </cell>
          <cell r="H271">
            <v>1.0782027562867138</v>
          </cell>
          <cell r="I271">
            <v>1.0461686450994159</v>
          </cell>
          <cell r="J271">
            <v>1.0427853485371024</v>
          </cell>
          <cell r="K271">
            <v>1.0298669047154538</v>
          </cell>
          <cell r="L271">
            <v>1.0298669047154538</v>
          </cell>
          <cell r="M271">
            <v>1.0576085549935343</v>
          </cell>
          <cell r="N271">
            <v>1.0711675331673629</v>
          </cell>
          <cell r="O271">
            <v>1</v>
          </cell>
          <cell r="P271">
            <v>1.0337406776301772</v>
          </cell>
          <cell r="Q271">
            <v>1.0538438577262648</v>
          </cell>
          <cell r="R271">
            <v>0.99434750189051191</v>
          </cell>
          <cell r="S271">
            <v>1.0472043007103924</v>
          </cell>
          <cell r="T271">
            <v>1.0512856834647655</v>
          </cell>
          <cell r="U271">
            <v>1.1118091916263015</v>
          </cell>
          <cell r="V271">
            <v>0.99967438805833919</v>
          </cell>
          <cell r="W271">
            <v>0.97224791478022887</v>
          </cell>
          <cell r="X271">
            <v>0.95982610433052029</v>
          </cell>
          <cell r="Y271">
            <v>0.97415719071305218</v>
          </cell>
          <cell r="Z271">
            <v>1.0414407701069099</v>
          </cell>
        </row>
        <row r="272">
          <cell r="C272">
            <v>1.0592270669216957</v>
          </cell>
          <cell r="D272">
            <v>1.067380753854386</v>
          </cell>
          <cell r="E272">
            <v>1.0344552715249482</v>
          </cell>
          <cell r="F272">
            <v>0.99991267178903342</v>
          </cell>
          <cell r="G272">
            <v>1.0553899590141207</v>
          </cell>
          <cell r="H272">
            <v>1.0430108629936714</v>
          </cell>
          <cell r="I272">
            <v>1.0120223260418943</v>
          </cell>
          <cell r="J272">
            <v>1.0087494582564556</v>
          </cell>
          <cell r="K272">
            <v>0.99625266471703156</v>
          </cell>
          <cell r="L272">
            <v>0.99625266471703156</v>
          </cell>
          <cell r="M272">
            <v>1.0230888441171471</v>
          </cell>
          <cell r="N272">
            <v>1.0362052653504801</v>
          </cell>
          <cell r="O272">
            <v>0.9673605979136598</v>
          </cell>
          <cell r="P272">
            <v>1</v>
          </cell>
          <cell r="Q272">
            <v>1.0194470243177172</v>
          </cell>
          <cell r="R272">
            <v>0.96189259396275961</v>
          </cell>
          <cell r="S272">
            <v>1.0130241784729612</v>
          </cell>
          <cell r="T272">
            <v>1.016972347334546</v>
          </cell>
          <cell r="U272">
            <v>1.0755204043775217</v>
          </cell>
          <cell r="V272">
            <v>0.96704561375108689</v>
          </cell>
          <cell r="W272">
            <v>0.94051432416211123</v>
          </cell>
          <cell r="X272">
            <v>0.92849795417831082</v>
          </cell>
          <cell r="Y272">
            <v>0.94236128247006923</v>
          </cell>
          <cell r="Z272">
            <v>1.0074487660622826</v>
          </cell>
        </row>
        <row r="273">
          <cell r="C273">
            <v>1.0390211964477527</v>
          </cell>
          <cell r="D273">
            <v>1.0470193432255583</v>
          </cell>
          <cell r="E273">
            <v>1.0147219491049821</v>
          </cell>
          <cell r="F273">
            <v>0.98083828579345989</v>
          </cell>
          <cell r="G273">
            <v>1.0352572854096651</v>
          </cell>
          <cell r="H273">
            <v>1.0231143336670434</v>
          </cell>
          <cell r="I273">
            <v>0.9927169356536284</v>
          </cell>
          <cell r="J273">
            <v>0.98950650126383843</v>
          </cell>
          <cell r="K273">
            <v>0.97724809720621941</v>
          </cell>
          <cell r="L273">
            <v>0.97724809720621941</v>
          </cell>
          <cell r="M273">
            <v>1.0035723482560237</v>
          </cell>
          <cell r="N273">
            <v>1.0164385599575207</v>
          </cell>
          <cell r="O273">
            <v>0.94890717696790849</v>
          </cell>
          <cell r="P273">
            <v>0.98092394812694417</v>
          </cell>
          <cell r="Q273">
            <v>1</v>
          </cell>
          <cell r="R273">
            <v>0.94354348094401774</v>
          </cell>
          <cell r="S273">
            <v>0.9936996766957511</v>
          </cell>
          <cell r="T273">
            <v>0.9975725300833288</v>
          </cell>
          <cell r="U273">
            <v>1.0550037213530861</v>
          </cell>
          <cell r="V273">
            <v>0.94859820145956009</v>
          </cell>
          <cell r="W273">
            <v>0.92257302412704267</v>
          </cell>
          <cell r="X273">
            <v>0.91078587904037922</v>
          </cell>
          <cell r="Y273">
            <v>0.92438474976251073</v>
          </cell>
          <cell r="Z273">
            <v>0.98823062114143245</v>
          </cell>
        </row>
        <row r="274">
          <cell r="C274">
            <v>1.1011905836159339</v>
          </cell>
          <cell r="D274">
            <v>1.1096672960720504</v>
          </cell>
          <cell r="E274">
            <v>1.0754374012417003</v>
          </cell>
          <cell r="F274">
            <v>1.0395263234844552</v>
          </cell>
          <cell r="G274">
            <v>1.0972014605769811</v>
          </cell>
          <cell r="H274">
            <v>1.0843319405306207</v>
          </cell>
          <cell r="I274">
            <v>1.0521157272587083</v>
          </cell>
          <cell r="J274">
            <v>1.0487131979056594</v>
          </cell>
          <cell r="K274">
            <v>1.0357213175046052</v>
          </cell>
          <cell r="L274">
            <v>1.0357213175046052</v>
          </cell>
          <cell r="M274">
            <v>1.0636206688132135</v>
          </cell>
          <cell r="N274">
            <v>1.0772567247675446</v>
          </cell>
          <cell r="O274">
            <v>1.0056846304724869</v>
          </cell>
          <cell r="P274">
            <v>1.0396171113868828</v>
          </cell>
          <cell r="Q274">
            <v>1.0598345706331387</v>
          </cell>
          <cell r="R274">
            <v>1</v>
          </cell>
          <cell r="S274">
            <v>1.0531572701891301</v>
          </cell>
          <cell r="T274">
            <v>1.0572618540962784</v>
          </cell>
          <cell r="U274">
            <v>1.1181294160366113</v>
          </cell>
          <cell r="V274">
            <v>1.0053571675472603</v>
          </cell>
          <cell r="W274">
            <v>0.97777478490340042</v>
          </cell>
          <cell r="X274">
            <v>0.9652823610514859</v>
          </cell>
          <cell r="Y274">
            <v>0.97969491436437184</v>
          </cell>
          <cell r="Z274">
            <v>1.04736097604395</v>
          </cell>
        </row>
        <row r="275">
          <cell r="C275">
            <v>1.045608870380943</v>
          </cell>
          <cell r="D275">
            <v>1.053657727561214</v>
          </cell>
          <cell r="E275">
            <v>1.0211555592723289</v>
          </cell>
          <cell r="F275">
            <v>0.98705706441904273</v>
          </cell>
          <cell r="G275">
            <v>1.0418210951341971</v>
          </cell>
          <cell r="H275">
            <v>1.029601153810477</v>
          </cell>
          <cell r="I275">
            <v>0.99901102811526465</v>
          </cell>
          <cell r="J275">
            <v>0.99578023870767896</v>
          </cell>
          <cell r="K275">
            <v>0.98344411307022206</v>
          </cell>
          <cell r="L275">
            <v>0.98344411307022206</v>
          </cell>
          <cell r="M275">
            <v>1.0099352669541981</v>
          </cell>
          <cell r="N275">
            <v>1.0228830538995253</v>
          </cell>
          <cell r="O275">
            <v>0.95492350377250135</v>
          </cell>
          <cell r="P275">
            <v>0.98714326987476864</v>
          </cell>
          <cell r="Q275">
            <v>1.0063402690490941</v>
          </cell>
          <cell r="R275">
            <v>0.94952580047272162</v>
          </cell>
          <cell r="S275">
            <v>1</v>
          </cell>
          <cell r="T275">
            <v>1.0038974083200425</v>
          </cell>
          <cell r="U275">
            <v>1.0616927287942601</v>
          </cell>
          <cell r="V275">
            <v>0.95461256927630045</v>
          </cell>
          <cell r="W275">
            <v>0.92842238531744448</v>
          </cell>
          <cell r="X275">
            <v>0.91656050655961085</v>
          </cell>
          <cell r="Y275">
            <v>0.93024559778088456</v>
          </cell>
          <cell r="Z275">
            <v>0.99449626916202249</v>
          </cell>
        </row>
        <row r="276">
          <cell r="C276">
            <v>1.0415495265902737</v>
          </cell>
          <cell r="D276">
            <v>1.0495671358734178</v>
          </cell>
          <cell r="E276">
            <v>1.0171911500211628</v>
          </cell>
          <cell r="F276">
            <v>0.98322503498720937</v>
          </cell>
          <cell r="G276">
            <v>1.0377764565381411</v>
          </cell>
          <cell r="H276">
            <v>1.0256039564176662</v>
          </cell>
          <cell r="I276">
            <v>0.99513259007914467</v>
          </cell>
          <cell r="J276">
            <v>0.99191434349258134</v>
          </cell>
          <cell r="K276">
            <v>0.97962611011811673</v>
          </cell>
          <cell r="L276">
            <v>0.97962611011811673</v>
          </cell>
          <cell r="M276">
            <v>1.0060144179914354</v>
          </cell>
          <cell r="N276">
            <v>1.0189119380348375</v>
          </cell>
          <cell r="O276">
            <v>0.9512162257401422</v>
          </cell>
          <cell r="P276">
            <v>0.98331090576943414</v>
          </cell>
          <cell r="Q276">
            <v>1.0024333768658089</v>
          </cell>
          <cell r="R276">
            <v>0.94583947782243172</v>
          </cell>
          <cell r="S276">
            <v>0.99611772250058439</v>
          </cell>
          <cell r="T276">
            <v>1</v>
          </cell>
          <cell r="U276">
            <v>1.0575709430019691</v>
          </cell>
          <cell r="V276">
            <v>0.95090649837793972</v>
          </cell>
          <cell r="W276">
            <v>0.92481799198097281</v>
          </cell>
          <cell r="X276">
            <v>0.91300216432814141</v>
          </cell>
          <cell r="Y276">
            <v>0.92663412622768937</v>
          </cell>
          <cell r="Z276">
            <v>0.9906353586730019</v>
          </cell>
        </row>
        <row r="277">
          <cell r="C277">
            <v>0.9848507407302457</v>
          </cell>
          <cell r="D277">
            <v>0.99243189576877744</v>
          </cell>
          <cell r="E277">
            <v>0.96181836003721299</v>
          </cell>
          <cell r="F277">
            <v>0.92970125691641547</v>
          </cell>
          <cell r="G277">
            <v>0.98128306512692165</v>
          </cell>
          <cell r="H277">
            <v>0.9697731988611914</v>
          </cell>
          <cell r="I277">
            <v>0.94096060095449496</v>
          </cell>
          <cell r="J277">
            <v>0.93791754591609899</v>
          </cell>
          <cell r="K277">
            <v>0.9262982465624463</v>
          </cell>
          <cell r="L277">
            <v>0.9262982465624463</v>
          </cell>
          <cell r="M277">
            <v>0.95125005527838369</v>
          </cell>
          <cell r="N277">
            <v>0.96344547358932164</v>
          </cell>
          <cell r="O277">
            <v>0.89943490981329965</v>
          </cell>
          <cell r="P277">
            <v>0.92978245315463759</v>
          </cell>
          <cell r="Q277">
            <v>0.9478639551313226</v>
          </cell>
          <cell r="R277">
            <v>0.89435085568597239</v>
          </cell>
          <cell r="S277">
            <v>0.94189210576555127</v>
          </cell>
          <cell r="T277">
            <v>0.94556304389514434</v>
          </cell>
          <cell r="U277">
            <v>1</v>
          </cell>
          <cell r="V277">
            <v>0.89914204306591772</v>
          </cell>
          <cell r="W277">
            <v>0.87447371554652376</v>
          </cell>
          <cell r="X277">
            <v>0.86330110558497219</v>
          </cell>
          <cell r="Y277">
            <v>0.87619098497297132</v>
          </cell>
          <cell r="Z277">
            <v>0.93670818513700183</v>
          </cell>
        </row>
        <row r="278">
          <cell r="C278">
            <v>1.0953227560932155</v>
          </cell>
          <cell r="D278">
            <v>1.1037542993593732</v>
          </cell>
          <cell r="E278">
            <v>1.0697068026733352</v>
          </cell>
          <cell r="F278">
            <v>1.0339870814474386</v>
          </cell>
          <cell r="G278">
            <v>1.0913548895799792</v>
          </cell>
          <cell r="H278">
            <v>1.0785539463313647</v>
          </cell>
          <cell r="I278">
            <v>1.0465094010574605</v>
          </cell>
          <cell r="J278">
            <v>1.0431250024945597</v>
          </cell>
          <cell r="K278">
            <v>1.0302023509032352</v>
          </cell>
          <cell r="L278">
            <v>1.0302023509032352</v>
          </cell>
          <cell r="M278">
            <v>1.0579530371361423</v>
          </cell>
          <cell r="N278">
            <v>1.0715164317132144</v>
          </cell>
          <cell r="O278">
            <v>1.000325717999331</v>
          </cell>
          <cell r="P278">
            <v>1.0340773855755219</v>
          </cell>
          <cell r="Q278">
            <v>1.0541871136392105</v>
          </cell>
          <cell r="R278">
            <v>0.99467137876946754</v>
          </cell>
          <cell r="S278">
            <v>1.0475453940001105</v>
          </cell>
          <cell r="T278">
            <v>1.0516281061343089</v>
          </cell>
          <cell r="U278">
            <v>1.1121713278918359</v>
          </cell>
          <cell r="V278">
            <v>1</v>
          </cell>
          <cell r="W278">
            <v>0.97256459342588486</v>
          </cell>
          <cell r="X278">
            <v>0.96013873696892849</v>
          </cell>
          <cell r="Y278">
            <v>0.97447449124424512</v>
          </cell>
          <cell r="Z278">
            <v>1.0417799861109709</v>
          </cell>
        </row>
        <row r="279">
          <cell r="C279">
            <v>1.1262210895781346</v>
          </cell>
          <cell r="D279">
            <v>1.1348904811261626</v>
          </cell>
          <cell r="E279">
            <v>1.0998825269849317</v>
          </cell>
          <cell r="F279">
            <v>1.06315517595103</v>
          </cell>
          <cell r="G279">
            <v>1.1221412921641043</v>
          </cell>
          <cell r="H279">
            <v>1.1089792427381397</v>
          </cell>
          <cell r="I279">
            <v>1.0760307419490802</v>
          </cell>
          <cell r="J279">
            <v>1.0725508717319472</v>
          </cell>
          <cell r="K279">
            <v>1.0592636806510913</v>
          </cell>
          <cell r="L279">
            <v>1.0592636806510913</v>
          </cell>
          <cell r="M279">
            <v>1.0877971954638759</v>
          </cell>
          <cell r="N279">
            <v>1.1017432044680644</v>
          </cell>
          <cell r="O279">
            <v>1.0285442476120346</v>
          </cell>
          <cell r="P279">
            <v>1.0632480274990852</v>
          </cell>
          <cell r="Q279">
            <v>1.0839250377456249</v>
          </cell>
          <cell r="R279">
            <v>1.0227304031968827</v>
          </cell>
          <cell r="S279">
            <v>1.0770959595702572</v>
          </cell>
          <cell r="T279">
            <v>1.0812938423245706</v>
          </cell>
          <cell r="U279">
            <v>1.1435449484894185</v>
          </cell>
          <cell r="V279">
            <v>1.0282093413224855</v>
          </cell>
          <cell r="W279">
            <v>1</v>
          </cell>
          <cell r="X279">
            <v>0.9872236183170251</v>
          </cell>
          <cell r="Y279">
            <v>1.0019637747778094</v>
          </cell>
          <cell r="Z279">
            <v>1.0711679133221095</v>
          </cell>
        </row>
        <row r="280">
          <cell r="C280">
            <v>1.140796339028098</v>
          </cell>
          <cell r="D280">
            <v>1.1495779275022546</v>
          </cell>
          <cell r="E280">
            <v>1.1141169098648214</v>
          </cell>
          <cell r="F280">
            <v>1.0769142433640817</v>
          </cell>
          <cell r="G280">
            <v>1.1366637419767984</v>
          </cell>
          <cell r="H280">
            <v>1.1233313528587152</v>
          </cell>
          <cell r="I280">
            <v>1.0899564414630289</v>
          </cell>
          <cell r="J280">
            <v>1.0864315357045289</v>
          </cell>
          <cell r="K280">
            <v>1.0729723853820241</v>
          </cell>
          <cell r="L280">
            <v>1.0729723853820241</v>
          </cell>
          <cell r="M280">
            <v>1.1018751732442384</v>
          </cell>
          <cell r="N280">
            <v>1.1160016677338687</v>
          </cell>
          <cell r="O280">
            <v>1.0418553897296856</v>
          </cell>
          <cell r="P280">
            <v>1.0770082965718175</v>
          </cell>
          <cell r="Q280">
            <v>1.0979529031056328</v>
          </cell>
          <cell r="R280">
            <v>1.0359663041088785</v>
          </cell>
          <cell r="S280">
            <v>1.0910354448432287</v>
          </cell>
          <cell r="T280">
            <v>1.0952876554634221</v>
          </cell>
          <cell r="U280">
            <v>1.1583443986468669</v>
          </cell>
          <cell r="V280">
            <v>1.0415161491733058</v>
          </cell>
          <cell r="W280">
            <v>1.0129417301672294</v>
          </cell>
          <cell r="X280">
            <v>1</v>
          </cell>
          <cell r="Y280">
            <v>1.0149309195883225</v>
          </cell>
          <cell r="Z280">
            <v>1.0850306794201185</v>
          </cell>
        </row>
        <row r="281">
          <cell r="C281">
            <v>1.1240137796677128</v>
          </cell>
          <cell r="D281">
            <v>1.1326661798504944</v>
          </cell>
          <cell r="E281">
            <v>1.0977268387061561</v>
          </cell>
          <cell r="F281">
            <v>1.0610714705596918</v>
          </cell>
          <cell r="G281">
            <v>1.119941978354402</v>
          </cell>
          <cell r="H281">
            <v>1.1068057255703296</v>
          </cell>
          <cell r="I281">
            <v>1.073921801402147</v>
          </cell>
          <cell r="J281">
            <v>1.0704487514728671</v>
          </cell>
          <cell r="K281">
            <v>1.0571876023022773</v>
          </cell>
          <cell r="L281">
            <v>1.0571876023022773</v>
          </cell>
          <cell r="M281">
            <v>1.0856651935396571</v>
          </cell>
          <cell r="N281">
            <v>1.0995838693992519</v>
          </cell>
          <cell r="O281">
            <v>1.0265283770764262</v>
          </cell>
          <cell r="P281">
            <v>1.0611641401255907</v>
          </cell>
          <cell r="Q281">
            <v>1.0818006249637027</v>
          </cell>
          <cell r="R281">
            <v>1.0207259273656659</v>
          </cell>
          <cell r="S281">
            <v>1.0749849312756927</v>
          </cell>
          <cell r="T281">
            <v>1.0791745864907671</v>
          </cell>
          <cell r="U281">
            <v>1.1413036850988005</v>
          </cell>
          <cell r="V281">
            <v>1.0261941271783963</v>
          </cell>
          <cell r="W281">
            <v>0.99804007407528783</v>
          </cell>
          <cell r="X281">
            <v>0.98528873315399745</v>
          </cell>
          <cell r="Y281">
            <v>1</v>
          </cell>
          <cell r="Z281">
            <v>1.0690685035590697</v>
          </cell>
        </row>
        <row r="282">
          <cell r="C282">
            <v>1.0513954680413118</v>
          </cell>
          <cell r="D282">
            <v>1.0594888691226987</v>
          </cell>
          <cell r="E282">
            <v>1.0268068276744466</v>
          </cell>
          <cell r="F282">
            <v>0.99251962528803839</v>
          </cell>
          <cell r="G282">
            <v>1.0475867305284627</v>
          </cell>
          <cell r="H282">
            <v>1.0352991617334417</v>
          </cell>
          <cell r="I282">
            <v>1.0045397444849606</v>
          </cell>
          <cell r="J282">
            <v>1.0012910752764697</v>
          </cell>
          <cell r="K282">
            <v>0.98888667918169959</v>
          </cell>
          <cell r="L282">
            <v>0.98888667918169959</v>
          </cell>
          <cell r="M282">
            <v>1.0155244401320729</v>
          </cell>
          <cell r="N282">
            <v>1.0285438825843176</v>
          </cell>
          <cell r="O282">
            <v>0.96020823142668421</v>
          </cell>
          <cell r="P282">
            <v>0.99260630782109449</v>
          </cell>
          <cell r="Q282">
            <v>1.0119095468272108</v>
          </cell>
          <cell r="R282">
            <v>0.95478065621383001</v>
          </cell>
          <cell r="S282">
            <v>1.0055341895275434</v>
          </cell>
          <cell r="T282">
            <v>1.0094531668438953</v>
          </cell>
          <cell r="U282">
            <v>1.0675683375754224</v>
          </cell>
          <cell r="V282">
            <v>0.95989557616005072</v>
          </cell>
          <cell r="W282">
            <v>0.93356045075940519</v>
          </cell>
          <cell r="X282">
            <v>0.92163292611637293</v>
          </cell>
          <cell r="Y282">
            <v>0.93539375322616702</v>
          </cell>
          <cell r="Z282">
            <v>1</v>
          </cell>
        </row>
        <row r="287">
          <cell r="C287">
            <v>1</v>
          </cell>
          <cell r="D287">
            <v>1.0076977705605525</v>
          </cell>
          <cell r="E287">
            <v>0.97661332855783334</v>
          </cell>
          <cell r="F287">
            <v>0.94400219085692305</v>
          </cell>
          <cell r="G287">
            <v>0.99637744537748052</v>
          </cell>
          <cell r="H287">
            <v>0.98469053101602522</v>
          </cell>
          <cell r="I287">
            <v>0.95543472938528007</v>
          </cell>
          <cell r="J287">
            <v>0.95234486519312878</v>
          </cell>
          <cell r="K287">
            <v>0.94054683441230502</v>
          </cell>
          <cell r="L287">
            <v>0.94054683441230502</v>
          </cell>
          <cell r="M287">
            <v>0.96588245907501902</v>
          </cell>
          <cell r="N287">
            <v>0.97826547084175153</v>
          </cell>
          <cell r="O287">
            <v>0.913270278038668</v>
          </cell>
          <cell r="P287">
            <v>0.94408463607919291</v>
          </cell>
          <cell r="Q287">
            <v>0.96244427295500823</v>
          </cell>
          <cell r="R287">
            <v>0.90810801951860276</v>
          </cell>
          <cell r="S287">
            <v>0.95638056287306883</v>
          </cell>
          <cell r="T287">
            <v>0.96010796843593738</v>
          </cell>
          <cell r="U287">
            <v>1.0153822895624991</v>
          </cell>
          <cell r="V287">
            <v>0.91297290633017469</v>
          </cell>
          <cell r="W287">
            <v>0.88792512345385477</v>
          </cell>
          <cell r="X287">
            <v>0.87658065317070577</v>
          </cell>
          <cell r="Y287">
            <v>0.88966880841587681</v>
          </cell>
          <cell r="Z287">
            <v>0.95111690167634211</v>
          </cell>
        </row>
        <row r="288">
          <cell r="C288">
            <v>0.99236103245889828</v>
          </cell>
          <cell r="D288">
            <v>1</v>
          </cell>
          <cell r="E288">
            <v>0.96915301104077278</v>
          </cell>
          <cell r="F288">
            <v>0.9367909887622381</v>
          </cell>
          <cell r="G288">
            <v>0.98876615041355609</v>
          </cell>
          <cell r="H288">
            <v>0.97716851201156363</v>
          </cell>
          <cell r="I288">
            <v>0.94813619449986464</v>
          </cell>
          <cell r="J288">
            <v>0.94506993367998371</v>
          </cell>
          <cell r="K288">
            <v>0.93336202767334342</v>
          </cell>
          <cell r="L288">
            <v>0.93336202767334342</v>
          </cell>
          <cell r="M288">
            <v>0.95850411432162552</v>
          </cell>
          <cell r="N288">
            <v>0.97079253266341092</v>
          </cell>
          <cell r="O288">
            <v>0.90629383602847768</v>
          </cell>
          <cell r="P288">
            <v>0.93687280418813113</v>
          </cell>
          <cell r="Q288">
            <v>0.95509219239378562</v>
          </cell>
          <cell r="R288">
            <v>0.90117101183368598</v>
          </cell>
          <cell r="S288">
            <v>0.94907480279634093</v>
          </cell>
          <cell r="T288">
            <v>0.95277373482910221</v>
          </cell>
          <cell r="U288">
            <v>1.0076258172107215</v>
          </cell>
          <cell r="V288">
            <v>0.90599873593281322</v>
          </cell>
          <cell r="W288">
            <v>0.88114229225686214</v>
          </cell>
          <cell r="X288">
            <v>0.86988448201397706</v>
          </cell>
          <cell r="Y288">
            <v>0.88287265726605735</v>
          </cell>
          <cell r="Z288">
            <v>0.94385135053664326</v>
          </cell>
        </row>
        <row r="289">
          <cell r="C289">
            <v>1.0239467051680544</v>
          </cell>
          <cell r="D289">
            <v>1.0318288119706718</v>
          </cell>
          <cell r="E289">
            <v>1</v>
          </cell>
          <cell r="F289">
            <v>0.9666079329993712</v>
          </cell>
          <cell r="G289">
            <v>1.0202374022980343</v>
          </cell>
          <cell r="H289">
            <v>1.008270624844041</v>
          </cell>
          <cell r="I289">
            <v>0.97831424315718918</v>
          </cell>
          <cell r="J289">
            <v>0.9751503868982192</v>
          </cell>
          <cell r="K289">
            <v>0.96306983215272324</v>
          </cell>
          <cell r="L289">
            <v>0.96306983215272324</v>
          </cell>
          <cell r="M289">
            <v>0.98901216154948379</v>
          </cell>
          <cell r="N289">
            <v>1.001691705648087</v>
          </cell>
          <cell r="O289">
            <v>0.935140092125607</v>
          </cell>
          <cell r="P289">
            <v>0.96669235251307117</v>
          </cell>
          <cell r="Q289">
            <v>0.98549164220014418</v>
          </cell>
          <cell r="R289">
            <v>0.92985421452276051</v>
          </cell>
          <cell r="S289">
            <v>0.97928272624064816</v>
          </cell>
          <cell r="T289">
            <v>0.98309939088557241</v>
          </cell>
          <cell r="U289">
            <v>1.0396973498835163</v>
          </cell>
          <cell r="V289">
            <v>0.93483559934448501</v>
          </cell>
          <cell r="W289">
            <v>0.9091880045965125</v>
          </cell>
          <cell r="X289">
            <v>0.89757187162820518</v>
          </cell>
          <cell r="Y289">
            <v>0.91097344506822608</v>
          </cell>
          <cell r="Z289">
            <v>0.97389301770113879</v>
          </cell>
        </row>
        <row r="290">
          <cell r="C290">
            <v>1.0593195754050577</v>
          </cell>
          <cell r="D290">
            <v>1.0674739744468278</v>
          </cell>
          <cell r="E290">
            <v>1.0345456165428042</v>
          </cell>
          <cell r="F290">
            <v>1</v>
          </cell>
          <cell r="G290">
            <v>1.0554821323804489</v>
          </cell>
          <cell r="H290">
            <v>1.0431019552212766</v>
          </cell>
          <cell r="I290">
            <v>1.0121107118596611</v>
          </cell>
          <cell r="J290">
            <v>1.0088375582355722</v>
          </cell>
          <cell r="K290">
            <v>0.99633967327821404</v>
          </cell>
          <cell r="L290">
            <v>0.99633967327821404</v>
          </cell>
          <cell r="M290">
            <v>1.0231781964385422</v>
          </cell>
          <cell r="N290">
            <v>1.0362957632055132</v>
          </cell>
          <cell r="O290">
            <v>0.96744508316198075</v>
          </cell>
          <cell r="P290">
            <v>1.000087335837849</v>
          </cell>
          <cell r="Q290">
            <v>1.0195360585777287</v>
          </cell>
          <cell r="R290">
            <v>0.96197660165837418</v>
          </cell>
          <cell r="S290">
            <v>1.0131126517883495</v>
          </cell>
          <cell r="T290">
            <v>1.0170611654665698</v>
          </cell>
          <cell r="U290">
            <v>1.0756143358531618</v>
          </cell>
          <cell r="V290">
            <v>0.96713007149000219</v>
          </cell>
          <cell r="W290">
            <v>0.94059646476862091</v>
          </cell>
          <cell r="X290">
            <v>0.92857904532508018</v>
          </cell>
          <cell r="Y290">
            <v>0.9424435843822303</v>
          </cell>
          <cell r="Z290">
            <v>1.0075367524443568</v>
          </cell>
        </row>
        <row r="291">
          <cell r="C291">
            <v>1.0036357252357786</v>
          </cell>
          <cell r="D291">
            <v>1.0113614827750175</v>
          </cell>
          <cell r="E291">
            <v>0.98016402628206878</v>
          </cell>
          <cell r="F291">
            <v>0.94743432344485179</v>
          </cell>
          <cell r="G291">
            <v>1</v>
          </cell>
          <cell r="H291">
            <v>0.98827059522907235</v>
          </cell>
          <cell r="I291">
            <v>0.95890842754204542</v>
          </cell>
          <cell r="J291">
            <v>0.95580732945267566</v>
          </cell>
          <cell r="K291">
            <v>0.94396640427360945</v>
          </cell>
          <cell r="L291">
            <v>0.94396640427360945</v>
          </cell>
          <cell r="M291">
            <v>0.96939414230627396</v>
          </cell>
          <cell r="N291">
            <v>0.98182217530138172</v>
          </cell>
          <cell r="O291">
            <v>0.91659067783561965</v>
          </cell>
          <cell r="P291">
            <v>0.94751706841529681</v>
          </cell>
          <cell r="Q291">
            <v>0.96594345588622121</v>
          </cell>
          <cell r="R291">
            <v>0.91140965076197944</v>
          </cell>
          <cell r="S291">
            <v>0.95985769982051461</v>
          </cell>
          <cell r="T291">
            <v>0.96359865720585203</v>
          </cell>
          <cell r="U291">
            <v>1.019073940576624</v>
          </cell>
          <cell r="V291">
            <v>0.91629222496530138</v>
          </cell>
          <cell r="W291">
            <v>0.89115337523267779</v>
          </cell>
          <cell r="X291">
            <v>0.8797676595726337</v>
          </cell>
          <cell r="Y291">
            <v>0.89290339975411948</v>
          </cell>
          <cell r="Z291">
            <v>0.95457490139794221</v>
          </cell>
        </row>
        <row r="292">
          <cell r="C292">
            <v>1.01554749284344</v>
          </cell>
          <cell r="D292">
            <v>1.0233649444366932</v>
          </cell>
          <cell r="E292">
            <v>0.99179721729439441</v>
          </cell>
          <cell r="F292">
            <v>0.95867905816346277</v>
          </cell>
          <cell r="G292">
            <v>1.011868616578852</v>
          </cell>
          <cell r="H292">
            <v>1</v>
          </cell>
          <cell r="I292">
            <v>0.97028934400277167</v>
          </cell>
          <cell r="J292">
            <v>0.96715144016920584</v>
          </cell>
          <cell r="K292">
            <v>0.95516997958925043</v>
          </cell>
          <cell r="L292">
            <v>0.95516997958925043</v>
          </cell>
          <cell r="M292">
            <v>0.9808995096950921</v>
          </cell>
          <cell r="N292">
            <v>0.99347504624864813</v>
          </cell>
          <cell r="O292">
            <v>0.92746934115060065</v>
          </cell>
          <cell r="P292">
            <v>0.95876278520223579</v>
          </cell>
          <cell r="Q292">
            <v>0.97740786840098604</v>
          </cell>
          <cell r="R292">
            <v>0.92222682245313869</v>
          </cell>
          <cell r="S292">
            <v>0.97124988282994307</v>
          </cell>
          <cell r="T292">
            <v>0.9750352402041248</v>
          </cell>
          <cell r="U292">
            <v>1.0311689384428278</v>
          </cell>
          <cell r="V292">
            <v>0.92716734605759765</v>
          </cell>
          <cell r="W292">
            <v>0.90173013295626414</v>
          </cell>
          <cell r="X292">
            <v>0.89020928460257531</v>
          </cell>
          <cell r="Y292">
            <v>0.90350092784775449</v>
          </cell>
          <cell r="Z292">
            <v>0.96590438489842978</v>
          </cell>
        </row>
        <row r="293">
          <cell r="C293">
            <v>1.046643971842423</v>
          </cell>
          <cell r="D293">
            <v>1.0547007969962514</v>
          </cell>
          <cell r="E293">
            <v>1.0221664531560199</v>
          </cell>
          <cell r="F293">
            <v>0.98803420246643892</v>
          </cell>
          <cell r="G293">
            <v>1.042852446884093</v>
          </cell>
          <cell r="H293">
            <v>1.0306204084182371</v>
          </cell>
          <cell r="I293">
            <v>1</v>
          </cell>
          <cell r="J293">
            <v>0.99676601226947315</v>
          </cell>
          <cell r="K293">
            <v>0.98441767447311257</v>
          </cell>
          <cell r="L293">
            <v>0.98441767447311257</v>
          </cell>
          <cell r="M293">
            <v>1.0109350532992043</v>
          </cell>
          <cell r="N293">
            <v>1.0238956579181089</v>
          </cell>
          <cell r="O293">
            <v>0.95586883117202537</v>
          </cell>
          <cell r="P293">
            <v>0.98812049326133489</v>
          </cell>
          <cell r="Q293">
            <v>1.0073364965226228</v>
          </cell>
          <cell r="R293">
            <v>0.9504657844109069</v>
          </cell>
          <cell r="S293">
            <v>1.0009899509183608</v>
          </cell>
          <cell r="T293">
            <v>1.0048912174813491</v>
          </cell>
          <cell r="U293">
            <v>1.0627437524861472</v>
          </cell>
          <cell r="V293">
            <v>0.95555758886593434</v>
          </cell>
          <cell r="W293">
            <v>0.92934147791041632</v>
          </cell>
          <cell r="X293">
            <v>0.91746785647481288</v>
          </cell>
          <cell r="Y293">
            <v>0.93116649526470896</v>
          </cell>
          <cell r="Z293">
            <v>0.9954807716569859</v>
          </cell>
        </row>
        <row r="294">
          <cell r="C294">
            <v>1.0500397876321905</v>
          </cell>
          <cell r="D294">
            <v>1.0581227529968344</v>
          </cell>
          <cell r="E294">
            <v>1.025482852117634</v>
          </cell>
          <cell r="F294">
            <v>0.99123986001172593</v>
          </cell>
          <cell r="G294">
            <v>1.046235961145674</v>
          </cell>
          <cell r="H294">
            <v>1.033964236071496</v>
          </cell>
          <cell r="I294">
            <v>1.0032444803401388</v>
          </cell>
          <cell r="J294">
            <v>1</v>
          </cell>
          <cell r="K294">
            <v>0.98761159826442568</v>
          </cell>
          <cell r="L294">
            <v>0.98761159826442568</v>
          </cell>
          <cell r="M294">
            <v>1.0142150122047908</v>
          </cell>
          <cell r="N294">
            <v>1.0272176672505775</v>
          </cell>
          <cell r="O294">
            <v>0.95897012880251442</v>
          </cell>
          <cell r="P294">
            <v>0.9913264307754095</v>
          </cell>
          <cell r="Q294">
            <v>1.0106047799814948</v>
          </cell>
          <cell r="R294">
            <v>0.95354955196240265</v>
          </cell>
          <cell r="S294">
            <v>1.0042376431347919</v>
          </cell>
          <cell r="T294">
            <v>1.0081515672804455</v>
          </cell>
          <cell r="U294">
            <v>1.0661918036976936</v>
          </cell>
          <cell r="V294">
            <v>0.95865787667688029</v>
          </cell>
          <cell r="W294">
            <v>0.93235670806477211</v>
          </cell>
          <cell r="X294">
            <v>0.92044456289785459</v>
          </cell>
          <cell r="Y294">
            <v>0.93418764665199117</v>
          </cell>
          <cell r="Z294">
            <v>0.99871058944961311</v>
          </cell>
        </row>
        <row r="295">
          <cell r="C295">
            <v>1.0632112760496866</v>
          </cell>
          <cell r="D295">
            <v>1.0713956325101093</v>
          </cell>
          <cell r="E295">
            <v>1.0383463032631057</v>
          </cell>
          <cell r="F295">
            <v>1.0036737739346888</v>
          </cell>
          <cell r="G295">
            <v>1.0593597351269179</v>
          </cell>
          <cell r="H295">
            <v>1.0469340759955916</v>
          </cell>
          <cell r="I295">
            <v>1.0158289778119105</v>
          </cell>
          <cell r="J295">
            <v>1.0125437993613533</v>
          </cell>
          <cell r="K295">
            <v>1</v>
          </cell>
          <cell r="L295">
            <v>1</v>
          </cell>
          <cell r="M295">
            <v>1.0269371218271601</v>
          </cell>
          <cell r="N295">
            <v>1.0401028795690062</v>
          </cell>
          <cell r="O295">
            <v>0.97099925769174422</v>
          </cell>
          <cell r="P295">
            <v>1.0037614306246627</v>
          </cell>
          <cell r="Q295">
            <v>1.023281603575207</v>
          </cell>
          <cell r="R295">
            <v>0.96551068622332725</v>
          </cell>
          <cell r="S295">
            <v>1.0168345986413929</v>
          </cell>
          <cell r="T295">
            <v>1.0207976182662453</v>
          </cell>
          <cell r="U295">
            <v>1.079565899763997</v>
          </cell>
          <cell r="V295">
            <v>0.97068308873809594</v>
          </cell>
          <cell r="W295">
            <v>0.94405200354394847</v>
          </cell>
          <cell r="X295">
            <v>0.93199043481809374</v>
          </cell>
          <cell r="Y295">
            <v>0.94590590905744854</v>
          </cell>
          <cell r="Z295">
            <v>1.011238214703728</v>
          </cell>
        </row>
        <row r="296">
          <cell r="C296">
            <v>1.0632112760496866</v>
          </cell>
          <cell r="D296">
            <v>1.0713956325101093</v>
          </cell>
          <cell r="E296">
            <v>1.0383463032631057</v>
          </cell>
          <cell r="F296">
            <v>1.0036737739346888</v>
          </cell>
          <cell r="G296">
            <v>1.0593597351269179</v>
          </cell>
          <cell r="H296">
            <v>1.0469340759955916</v>
          </cell>
          <cell r="I296">
            <v>1.0158289778119105</v>
          </cell>
          <cell r="J296">
            <v>1.0125437993613533</v>
          </cell>
          <cell r="K296">
            <v>1</v>
          </cell>
          <cell r="L296">
            <v>1</v>
          </cell>
          <cell r="M296">
            <v>1.0269371218271601</v>
          </cell>
          <cell r="N296">
            <v>1.0401028795690062</v>
          </cell>
          <cell r="O296">
            <v>0.97099925769174422</v>
          </cell>
          <cell r="P296">
            <v>1.0037614306246627</v>
          </cell>
          <cell r="Q296">
            <v>1.023281603575207</v>
          </cell>
          <cell r="R296">
            <v>0.96551068622332725</v>
          </cell>
          <cell r="S296">
            <v>1.0168345986413929</v>
          </cell>
          <cell r="T296">
            <v>1.0207976182662453</v>
          </cell>
          <cell r="U296">
            <v>1.079565899763997</v>
          </cell>
          <cell r="V296">
            <v>0.97068308873809594</v>
          </cell>
          <cell r="W296">
            <v>0.94405200354394847</v>
          </cell>
          <cell r="X296">
            <v>0.93199043481809374</v>
          </cell>
          <cell r="Y296">
            <v>0.94590590905744854</v>
          </cell>
          <cell r="Z296">
            <v>1.011238214703728</v>
          </cell>
        </row>
        <row r="297">
          <cell r="C297">
            <v>1.035322663336959</v>
          </cell>
          <cell r="D297">
            <v>1.0432923396554672</v>
          </cell>
          <cell r="E297">
            <v>1.0111099123728686</v>
          </cell>
          <cell r="F297">
            <v>0.97734686243391389</v>
          </cell>
          <cell r="G297">
            <v>1.0315721504370885</v>
          </cell>
          <cell r="H297">
            <v>1.0194724231341956</v>
          </cell>
          <cell r="I297">
            <v>0.98918322867179487</v>
          </cell>
          <cell r="J297">
            <v>0.98598422224702731</v>
          </cell>
          <cell r="K297">
            <v>0.97376945359689338</v>
          </cell>
          <cell r="L297">
            <v>0.97376945359689338</v>
          </cell>
          <cell r="M297">
            <v>1</v>
          </cell>
          <cell r="N297">
            <v>1.0128204127224665</v>
          </cell>
          <cell r="O297">
            <v>0.94552941660547873</v>
          </cell>
          <cell r="P297">
            <v>0.97743221984101369</v>
          </cell>
          <cell r="Q297">
            <v>0.99644036798918223</v>
          </cell>
          <cell r="R297">
            <v>0.94018481336565096</v>
          </cell>
          <cell r="S297">
            <v>0.99016247151744563</v>
          </cell>
          <cell r="T297">
            <v>0.99402153897213164</v>
          </cell>
          <cell r="U297">
            <v>1.0512482963350258</v>
          </cell>
          <cell r="V297">
            <v>0.94522154093624045</v>
          </cell>
          <cell r="W297">
            <v>0.91928900365804311</v>
          </cell>
          <cell r="X297">
            <v>0.90754381647034621</v>
          </cell>
          <cell r="Y297">
            <v>0.92109428021694428</v>
          </cell>
          <cell r="Z297">
            <v>0.98471288378834709</v>
          </cell>
        </row>
        <row r="298">
          <cell r="C298">
            <v>1.0222174141948881</v>
          </cell>
          <cell r="D298">
            <v>1.0300862093123617</v>
          </cell>
          <cell r="E298">
            <v>0.99831115138665105</v>
          </cell>
          <cell r="F298">
            <v>0.96497547853207311</v>
          </cell>
          <cell r="G298">
            <v>1.0185143757758766</v>
          </cell>
          <cell r="H298">
            <v>1.0065678083973926</v>
          </cell>
          <cell r="I298">
            <v>0.97666201850421364</v>
          </cell>
          <cell r="J298">
            <v>0.97350350551949949</v>
          </cell>
          <cell r="K298">
            <v>0.96144335300213402</v>
          </cell>
          <cell r="L298">
            <v>0.96144335300213402</v>
          </cell>
          <cell r="M298">
            <v>0.98734186973186577</v>
          </cell>
          <cell r="N298">
            <v>1</v>
          </cell>
          <cell r="O298">
            <v>0.93356078207773363</v>
          </cell>
          <cell r="P298">
            <v>0.96505975547399458</v>
          </cell>
          <cell r="Q298">
            <v>0.98382729600674756</v>
          </cell>
          <cell r="R298">
            <v>0.92828383152194704</v>
          </cell>
          <cell r="S298">
            <v>0.97762886596636012</v>
          </cell>
          <cell r="T298">
            <v>0.98143908484249121</v>
          </cell>
          <cell r="U298">
            <v>1.0379414584558628</v>
          </cell>
          <cell r="V298">
            <v>0.9332568035388229</v>
          </cell>
          <cell r="W298">
            <v>0.90765252369567628</v>
          </cell>
          <cell r="X298">
            <v>0.89605600861742485</v>
          </cell>
          <cell r="Y298">
            <v>0.90943494882872489</v>
          </cell>
          <cell r="Z298">
            <v>0.97224825982864405</v>
          </cell>
        </row>
        <row r="299">
          <cell r="C299">
            <v>1.0949661059238587</v>
          </cell>
          <cell r="D299">
            <v>1.1033949037788424</v>
          </cell>
          <cell r="E299">
            <v>1.0693584933643088</v>
          </cell>
          <cell r="F299">
            <v>1.0336504029061964</v>
          </cell>
          <cell r="G299">
            <v>1.090999531395342</v>
          </cell>
          <cell r="H299">
            <v>1.0782027562867138</v>
          </cell>
          <cell r="I299">
            <v>1.0461686450994159</v>
          </cell>
          <cell r="J299">
            <v>1.0427853485371024</v>
          </cell>
          <cell r="K299">
            <v>1.0298669047154538</v>
          </cell>
          <cell r="L299">
            <v>1.0298669047154538</v>
          </cell>
          <cell r="M299">
            <v>1.0576085549935343</v>
          </cell>
          <cell r="N299">
            <v>1.0711675331673629</v>
          </cell>
          <cell r="O299">
            <v>1</v>
          </cell>
          <cell r="P299">
            <v>1.0337406776301772</v>
          </cell>
          <cell r="Q299">
            <v>1.0538438577262648</v>
          </cell>
          <cell r="R299">
            <v>0.99434750189051191</v>
          </cell>
          <cell r="S299">
            <v>1.0472043007103924</v>
          </cell>
          <cell r="T299">
            <v>1.0512856834647655</v>
          </cell>
          <cell r="U299">
            <v>1.1118091916263015</v>
          </cell>
          <cell r="V299">
            <v>0.99967438805833919</v>
          </cell>
          <cell r="W299">
            <v>0.97224791478022887</v>
          </cell>
          <cell r="X299">
            <v>0.95982610433052029</v>
          </cell>
          <cell r="Y299">
            <v>0.97415719071305218</v>
          </cell>
          <cell r="Z299">
            <v>1.0414407701069099</v>
          </cell>
        </row>
        <row r="300">
          <cell r="C300">
            <v>1.0592270669216957</v>
          </cell>
          <cell r="D300">
            <v>1.067380753854386</v>
          </cell>
          <cell r="E300">
            <v>1.0344552715249482</v>
          </cell>
          <cell r="F300">
            <v>0.99991267178903342</v>
          </cell>
          <cell r="G300">
            <v>1.0553899590141207</v>
          </cell>
          <cell r="H300">
            <v>1.0430108629936714</v>
          </cell>
          <cell r="I300">
            <v>1.0120223260418943</v>
          </cell>
          <cell r="J300">
            <v>1.0087494582564556</v>
          </cell>
          <cell r="K300">
            <v>0.99625266471703156</v>
          </cell>
          <cell r="L300">
            <v>0.99625266471703156</v>
          </cell>
          <cell r="M300">
            <v>1.0230888441171471</v>
          </cell>
          <cell r="N300">
            <v>1.0362052653504801</v>
          </cell>
          <cell r="O300">
            <v>0.9673605979136598</v>
          </cell>
          <cell r="P300">
            <v>1</v>
          </cell>
          <cell r="Q300">
            <v>1.0194470243177172</v>
          </cell>
          <cell r="R300">
            <v>0.96189259396275961</v>
          </cell>
          <cell r="S300">
            <v>1.0130241784729612</v>
          </cell>
          <cell r="T300">
            <v>1.016972347334546</v>
          </cell>
          <cell r="U300">
            <v>1.0755204043775217</v>
          </cell>
          <cell r="V300">
            <v>0.96704561375108689</v>
          </cell>
          <cell r="W300">
            <v>0.94051432416211123</v>
          </cell>
          <cell r="X300">
            <v>0.92849795417831082</v>
          </cell>
          <cell r="Y300">
            <v>0.94236128247006923</v>
          </cell>
          <cell r="Z300">
            <v>1.0074487660622826</v>
          </cell>
        </row>
        <row r="301">
          <cell r="C301">
            <v>1.0390211964477527</v>
          </cell>
          <cell r="D301">
            <v>1.0470193432255583</v>
          </cell>
          <cell r="E301">
            <v>1.0147219491049821</v>
          </cell>
          <cell r="F301">
            <v>0.98083828579345989</v>
          </cell>
          <cell r="G301">
            <v>1.0352572854096651</v>
          </cell>
          <cell r="H301">
            <v>1.0231143336670434</v>
          </cell>
          <cell r="I301">
            <v>0.9927169356536284</v>
          </cell>
          <cell r="J301">
            <v>0.98950650126383843</v>
          </cell>
          <cell r="K301">
            <v>0.97724809720621941</v>
          </cell>
          <cell r="L301">
            <v>0.97724809720621941</v>
          </cell>
          <cell r="M301">
            <v>1.0035723482560237</v>
          </cell>
          <cell r="N301">
            <v>1.0164385599575207</v>
          </cell>
          <cell r="O301">
            <v>0.94890717696790849</v>
          </cell>
          <cell r="P301">
            <v>0.98092394812694417</v>
          </cell>
          <cell r="Q301">
            <v>1</v>
          </cell>
          <cell r="R301">
            <v>0.94354348094401774</v>
          </cell>
          <cell r="S301">
            <v>0.9936996766957511</v>
          </cell>
          <cell r="T301">
            <v>0.9975725300833288</v>
          </cell>
          <cell r="U301">
            <v>1.0550037213530861</v>
          </cell>
          <cell r="V301">
            <v>0.94859820145956009</v>
          </cell>
          <cell r="W301">
            <v>0.92257302412704267</v>
          </cell>
          <cell r="X301">
            <v>0.91078587904037922</v>
          </cell>
          <cell r="Y301">
            <v>0.92438474976251073</v>
          </cell>
          <cell r="Z301">
            <v>0.98823062114143245</v>
          </cell>
        </row>
        <row r="302">
          <cell r="C302">
            <v>1.1011905836159339</v>
          </cell>
          <cell r="D302">
            <v>1.1096672960720504</v>
          </cell>
          <cell r="E302">
            <v>1.0754374012417003</v>
          </cell>
          <cell r="F302">
            <v>1.0395263234844552</v>
          </cell>
          <cell r="G302">
            <v>1.0972014605769811</v>
          </cell>
          <cell r="H302">
            <v>1.0843319405306207</v>
          </cell>
          <cell r="I302">
            <v>1.0521157272587083</v>
          </cell>
          <cell r="J302">
            <v>1.0487131979056594</v>
          </cell>
          <cell r="K302">
            <v>1.0357213175046052</v>
          </cell>
          <cell r="L302">
            <v>1.0357213175046052</v>
          </cell>
          <cell r="M302">
            <v>1.0636206688132135</v>
          </cell>
          <cell r="N302">
            <v>1.0772567247675446</v>
          </cell>
          <cell r="O302">
            <v>1.0056846304724869</v>
          </cell>
          <cell r="P302">
            <v>1.0396171113868828</v>
          </cell>
          <cell r="Q302">
            <v>1.0598345706331387</v>
          </cell>
          <cell r="R302">
            <v>1</v>
          </cell>
          <cell r="S302">
            <v>1.0531572701891301</v>
          </cell>
          <cell r="T302">
            <v>1.0572618540962784</v>
          </cell>
          <cell r="U302">
            <v>1.1181294160366113</v>
          </cell>
          <cell r="V302">
            <v>1.0053571675472603</v>
          </cell>
          <cell r="W302">
            <v>0.97777478490340042</v>
          </cell>
          <cell r="X302">
            <v>0.9652823610514859</v>
          </cell>
          <cell r="Y302">
            <v>0.97969491436437184</v>
          </cell>
          <cell r="Z302">
            <v>1.04736097604395</v>
          </cell>
        </row>
        <row r="303">
          <cell r="C303">
            <v>1.045608870380943</v>
          </cell>
          <cell r="D303">
            <v>1.053657727561214</v>
          </cell>
          <cell r="E303">
            <v>1.0211555592723289</v>
          </cell>
          <cell r="F303">
            <v>0.98705706441904273</v>
          </cell>
          <cell r="G303">
            <v>1.0418210951341971</v>
          </cell>
          <cell r="H303">
            <v>1.029601153810477</v>
          </cell>
          <cell r="I303">
            <v>0.99901102811526465</v>
          </cell>
          <cell r="J303">
            <v>0.99578023870767896</v>
          </cell>
          <cell r="K303">
            <v>0.98344411307022206</v>
          </cell>
          <cell r="L303">
            <v>0.98344411307022206</v>
          </cell>
          <cell r="M303">
            <v>1.0099352669541981</v>
          </cell>
          <cell r="N303">
            <v>1.0228830538995253</v>
          </cell>
          <cell r="O303">
            <v>0.95492350377250135</v>
          </cell>
          <cell r="P303">
            <v>0.98714326987476864</v>
          </cell>
          <cell r="Q303">
            <v>1.0063402690490941</v>
          </cell>
          <cell r="R303">
            <v>0.94952580047272162</v>
          </cell>
          <cell r="S303">
            <v>1</v>
          </cell>
          <cell r="T303">
            <v>1.0038974083200425</v>
          </cell>
          <cell r="U303">
            <v>1.0616927287942601</v>
          </cell>
          <cell r="V303">
            <v>0.95461256927630045</v>
          </cell>
          <cell r="W303">
            <v>0.92842238531744448</v>
          </cell>
          <cell r="X303">
            <v>0.91656050655961085</v>
          </cell>
          <cell r="Y303">
            <v>0.93024559778088456</v>
          </cell>
          <cell r="Z303">
            <v>0.99449626916202249</v>
          </cell>
        </row>
        <row r="304">
          <cell r="C304">
            <v>1.0415495265902737</v>
          </cell>
          <cell r="D304">
            <v>1.0495671358734178</v>
          </cell>
          <cell r="E304">
            <v>1.0171911500211628</v>
          </cell>
          <cell r="F304">
            <v>0.98322503498720937</v>
          </cell>
          <cell r="G304">
            <v>1.0377764565381411</v>
          </cell>
          <cell r="H304">
            <v>1.0256039564176662</v>
          </cell>
          <cell r="I304">
            <v>0.99513259007914467</v>
          </cell>
          <cell r="J304">
            <v>0.99191434349258134</v>
          </cell>
          <cell r="K304">
            <v>0.97962611011811673</v>
          </cell>
          <cell r="L304">
            <v>0.97962611011811673</v>
          </cell>
          <cell r="M304">
            <v>1.0060144179914354</v>
          </cell>
          <cell r="N304">
            <v>1.0189119380348375</v>
          </cell>
          <cell r="O304">
            <v>0.9512162257401422</v>
          </cell>
          <cell r="P304">
            <v>0.98331090576943414</v>
          </cell>
          <cell r="Q304">
            <v>1.0024333768658089</v>
          </cell>
          <cell r="R304">
            <v>0.94583947782243172</v>
          </cell>
          <cell r="S304">
            <v>0.99611772250058439</v>
          </cell>
          <cell r="T304">
            <v>1</v>
          </cell>
          <cell r="U304">
            <v>1.0575709430019691</v>
          </cell>
          <cell r="V304">
            <v>0.95090649837793972</v>
          </cell>
          <cell r="W304">
            <v>0.92481799198097281</v>
          </cell>
          <cell r="X304">
            <v>0.91300216432814141</v>
          </cell>
          <cell r="Y304">
            <v>0.92663412622768937</v>
          </cell>
          <cell r="Z304">
            <v>0.9906353586730019</v>
          </cell>
        </row>
        <row r="305">
          <cell r="C305">
            <v>0.9848507407302457</v>
          </cell>
          <cell r="D305">
            <v>0.99243189576877744</v>
          </cell>
          <cell r="E305">
            <v>0.96181836003721299</v>
          </cell>
          <cell r="F305">
            <v>0.92970125691641547</v>
          </cell>
          <cell r="G305">
            <v>0.98128306512692165</v>
          </cell>
          <cell r="H305">
            <v>0.9697731988611914</v>
          </cell>
          <cell r="I305">
            <v>0.94096060095449496</v>
          </cell>
          <cell r="J305">
            <v>0.93791754591609899</v>
          </cell>
          <cell r="K305">
            <v>0.9262982465624463</v>
          </cell>
          <cell r="L305">
            <v>0.9262982465624463</v>
          </cell>
          <cell r="M305">
            <v>0.95125005527838369</v>
          </cell>
          <cell r="N305">
            <v>0.96344547358932164</v>
          </cell>
          <cell r="O305">
            <v>0.89943490981329965</v>
          </cell>
          <cell r="P305">
            <v>0.92978245315463759</v>
          </cell>
          <cell r="Q305">
            <v>0.9478639551313226</v>
          </cell>
          <cell r="R305">
            <v>0.89435085568597239</v>
          </cell>
          <cell r="S305">
            <v>0.94189210576555127</v>
          </cell>
          <cell r="T305">
            <v>0.94556304389514434</v>
          </cell>
          <cell r="U305">
            <v>1</v>
          </cell>
          <cell r="V305">
            <v>0.89914204306591772</v>
          </cell>
          <cell r="W305">
            <v>0.87447371554652376</v>
          </cell>
          <cell r="X305">
            <v>0.86330110558497219</v>
          </cell>
          <cell r="Y305">
            <v>0.87619098497297132</v>
          </cell>
          <cell r="Z305">
            <v>0.93670818513700183</v>
          </cell>
        </row>
        <row r="306">
          <cell r="C306">
            <v>1.0953227560932155</v>
          </cell>
          <cell r="D306">
            <v>1.1037542993593732</v>
          </cell>
          <cell r="E306">
            <v>1.0697068026733352</v>
          </cell>
          <cell r="F306">
            <v>1.0339870814474386</v>
          </cell>
          <cell r="G306">
            <v>1.0913548895799792</v>
          </cell>
          <cell r="H306">
            <v>1.0785539463313647</v>
          </cell>
          <cell r="I306">
            <v>1.0465094010574605</v>
          </cell>
          <cell r="J306">
            <v>1.0431250024945597</v>
          </cell>
          <cell r="K306">
            <v>1.0302023509032352</v>
          </cell>
          <cell r="L306">
            <v>1.0302023509032352</v>
          </cell>
          <cell r="M306">
            <v>1.0579530371361423</v>
          </cell>
          <cell r="N306">
            <v>1.0715164317132144</v>
          </cell>
          <cell r="O306">
            <v>1.000325717999331</v>
          </cell>
          <cell r="P306">
            <v>1.0340773855755219</v>
          </cell>
          <cell r="Q306">
            <v>1.0541871136392105</v>
          </cell>
          <cell r="R306">
            <v>0.99467137876946754</v>
          </cell>
          <cell r="S306">
            <v>1.0475453940001105</v>
          </cell>
          <cell r="T306">
            <v>1.0516281061343089</v>
          </cell>
          <cell r="U306">
            <v>1.1121713278918359</v>
          </cell>
          <cell r="V306">
            <v>1</v>
          </cell>
          <cell r="W306">
            <v>0.97256459342588486</v>
          </cell>
          <cell r="X306">
            <v>0.96013873696892849</v>
          </cell>
          <cell r="Y306">
            <v>0.97447449124424512</v>
          </cell>
          <cell r="Z306">
            <v>1.0417799861109709</v>
          </cell>
        </row>
        <row r="307">
          <cell r="C307">
            <v>1.1262210895781346</v>
          </cell>
          <cell r="D307">
            <v>1.1348904811261626</v>
          </cell>
          <cell r="E307">
            <v>1.0998825269849317</v>
          </cell>
          <cell r="F307">
            <v>1.06315517595103</v>
          </cell>
          <cell r="G307">
            <v>1.1221412921641043</v>
          </cell>
          <cell r="H307">
            <v>1.1089792427381397</v>
          </cell>
          <cell r="I307">
            <v>1.0760307419490802</v>
          </cell>
          <cell r="J307">
            <v>1.0725508717319472</v>
          </cell>
          <cell r="K307">
            <v>1.0592636806510913</v>
          </cell>
          <cell r="L307">
            <v>1.0592636806510913</v>
          </cell>
          <cell r="M307">
            <v>1.0877971954638759</v>
          </cell>
          <cell r="N307">
            <v>1.1017432044680644</v>
          </cell>
          <cell r="O307">
            <v>1.0285442476120346</v>
          </cell>
          <cell r="P307">
            <v>1.0632480274990852</v>
          </cell>
          <cell r="Q307">
            <v>1.0839250377456249</v>
          </cell>
          <cell r="R307">
            <v>1.0227304031968827</v>
          </cell>
          <cell r="S307">
            <v>1.0770959595702572</v>
          </cell>
          <cell r="T307">
            <v>1.0812938423245706</v>
          </cell>
          <cell r="U307">
            <v>1.1435449484894185</v>
          </cell>
          <cell r="V307">
            <v>1.0282093413224855</v>
          </cell>
          <cell r="W307">
            <v>1</v>
          </cell>
          <cell r="X307">
            <v>0.9872236183170251</v>
          </cell>
          <cell r="Y307">
            <v>1.0019637747778094</v>
          </cell>
          <cell r="Z307">
            <v>1.0711679133221095</v>
          </cell>
        </row>
        <row r="308">
          <cell r="C308">
            <v>1.140796339028098</v>
          </cell>
          <cell r="D308">
            <v>1.1495779275022546</v>
          </cell>
          <cell r="E308">
            <v>1.1141169098648214</v>
          </cell>
          <cell r="F308">
            <v>1.0769142433640817</v>
          </cell>
          <cell r="G308">
            <v>1.1366637419767984</v>
          </cell>
          <cell r="H308">
            <v>1.1233313528587152</v>
          </cell>
          <cell r="I308">
            <v>1.0899564414630289</v>
          </cell>
          <cell r="J308">
            <v>1.0864315357045289</v>
          </cell>
          <cell r="K308">
            <v>1.0729723853820241</v>
          </cell>
          <cell r="L308">
            <v>1.0729723853820241</v>
          </cell>
          <cell r="M308">
            <v>1.1018751732442384</v>
          </cell>
          <cell r="N308">
            <v>1.1160016677338687</v>
          </cell>
          <cell r="O308">
            <v>1.0418553897296856</v>
          </cell>
          <cell r="P308">
            <v>1.0770082965718175</v>
          </cell>
          <cell r="Q308">
            <v>1.0979529031056328</v>
          </cell>
          <cell r="R308">
            <v>1.0359663041088785</v>
          </cell>
          <cell r="S308">
            <v>1.0910354448432287</v>
          </cell>
          <cell r="T308">
            <v>1.0952876554634221</v>
          </cell>
          <cell r="U308">
            <v>1.1583443986468669</v>
          </cell>
          <cell r="V308">
            <v>1.0415161491733058</v>
          </cell>
          <cell r="W308">
            <v>1.0129417301672294</v>
          </cell>
          <cell r="X308">
            <v>1</v>
          </cell>
          <cell r="Y308">
            <v>1.0149309195883225</v>
          </cell>
          <cell r="Z308">
            <v>1.0850306794201185</v>
          </cell>
        </row>
        <row r="309">
          <cell r="C309">
            <v>1.1240137796677128</v>
          </cell>
          <cell r="D309">
            <v>1.1326661798504944</v>
          </cell>
          <cell r="E309">
            <v>1.0977268387061561</v>
          </cell>
          <cell r="F309">
            <v>1.0610714705596918</v>
          </cell>
          <cell r="G309">
            <v>1.119941978354402</v>
          </cell>
          <cell r="H309">
            <v>1.1068057255703296</v>
          </cell>
          <cell r="I309">
            <v>1.073921801402147</v>
          </cell>
          <cell r="J309">
            <v>1.0704487514728671</v>
          </cell>
          <cell r="K309">
            <v>1.0571876023022773</v>
          </cell>
          <cell r="L309">
            <v>1.0571876023022773</v>
          </cell>
          <cell r="M309">
            <v>1.0856651935396571</v>
          </cell>
          <cell r="N309">
            <v>1.0995838693992519</v>
          </cell>
          <cell r="O309">
            <v>1.0265283770764262</v>
          </cell>
          <cell r="P309">
            <v>1.0611641401255907</v>
          </cell>
          <cell r="Q309">
            <v>1.0818006249637027</v>
          </cell>
          <cell r="R309">
            <v>1.0207259273656659</v>
          </cell>
          <cell r="S309">
            <v>1.0749849312756927</v>
          </cell>
          <cell r="T309">
            <v>1.0791745864907671</v>
          </cell>
          <cell r="U309">
            <v>1.1413036850988005</v>
          </cell>
          <cell r="V309">
            <v>1.0261941271783963</v>
          </cell>
          <cell r="W309">
            <v>0.99804007407528783</v>
          </cell>
          <cell r="X309">
            <v>0.98528873315399745</v>
          </cell>
          <cell r="Y309">
            <v>1</v>
          </cell>
          <cell r="Z309">
            <v>1.0690685035590697</v>
          </cell>
        </row>
        <row r="310">
          <cell r="C310">
            <v>1.0513954680413118</v>
          </cell>
          <cell r="D310">
            <v>1.0594888691226987</v>
          </cell>
          <cell r="E310">
            <v>1.0268068276744466</v>
          </cell>
          <cell r="F310">
            <v>0.99251962528803839</v>
          </cell>
          <cell r="G310">
            <v>1.0475867305284627</v>
          </cell>
          <cell r="H310">
            <v>1.0352991617334417</v>
          </cell>
          <cell r="I310">
            <v>1.0045397444849606</v>
          </cell>
          <cell r="J310">
            <v>1.0012910752764697</v>
          </cell>
          <cell r="K310">
            <v>0.98888667918169959</v>
          </cell>
          <cell r="L310">
            <v>0.98888667918169959</v>
          </cell>
          <cell r="M310">
            <v>1.0155244401320729</v>
          </cell>
          <cell r="N310">
            <v>1.0285438825843176</v>
          </cell>
          <cell r="O310">
            <v>0.96020823142668421</v>
          </cell>
          <cell r="P310">
            <v>0.99260630782109449</v>
          </cell>
          <cell r="Q310">
            <v>1.0119095468272108</v>
          </cell>
          <cell r="R310">
            <v>0.95478065621383001</v>
          </cell>
          <cell r="S310">
            <v>1.0055341895275434</v>
          </cell>
          <cell r="T310">
            <v>1.0094531668438953</v>
          </cell>
          <cell r="U310">
            <v>1.0675683375754224</v>
          </cell>
          <cell r="V310">
            <v>0.95989557616005072</v>
          </cell>
          <cell r="W310">
            <v>0.93356045075940519</v>
          </cell>
          <cell r="X310">
            <v>0.92163292611637293</v>
          </cell>
          <cell r="Y310">
            <v>0.93539375322616702</v>
          </cell>
          <cell r="Z310">
            <v>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21">
          <cell r="CI121">
            <v>1199.7543236906586</v>
          </cell>
          <cell r="CJ121">
            <v>1191.4317316890103</v>
          </cell>
          <cell r="CK121">
            <v>1182.2822067277068</v>
          </cell>
          <cell r="CL121">
            <v>1172.3121923497815</v>
          </cell>
          <cell r="CM121">
            <v>1161.5272149454943</v>
          </cell>
          <cell r="CN121">
            <v>1149.9370549992736</v>
          </cell>
          <cell r="CO121">
            <v>1137.3457205901232</v>
          </cell>
          <cell r="CP121">
            <v>1120.6225832505331</v>
          </cell>
          <cell r="CQ121">
            <v>1099.25214556526</v>
          </cell>
          <cell r="CR121">
            <v>1072.7851363817817</v>
          </cell>
          <cell r="CS121">
            <v>1041.275360144969</v>
          </cell>
          <cell r="CT121">
            <v>1004.5680149449518</v>
          </cell>
          <cell r="CU121">
            <v>962.58538264741287</v>
          </cell>
          <cell r="CV121">
            <v>915.64115926059048</v>
          </cell>
          <cell r="CW121">
            <v>863.6525549269835</v>
          </cell>
          <cell r="CX121">
            <v>806.65870170252219</v>
          </cell>
          <cell r="CY121">
            <v>744.69918021680769</v>
          </cell>
        </row>
        <row r="122">
          <cell r="CI122">
            <v>523.89563381579148</v>
          </cell>
          <cell r="CJ122">
            <v>498.02966004278494</v>
          </cell>
          <cell r="CK122">
            <v>470.80876729539506</v>
          </cell>
          <cell r="CL122">
            <v>442.55105848463927</v>
          </cell>
          <cell r="CM122">
            <v>413.5738120365624</v>
          </cell>
          <cell r="CN122">
            <v>384.20199303976267</v>
          </cell>
          <cell r="CO122">
            <v>354.26038809150862</v>
          </cell>
          <cell r="CP122">
            <v>317.25322146835742</v>
          </cell>
          <cell r="CQ122">
            <v>274.33042828926426</v>
          </cell>
          <cell r="CR122">
            <v>227.5227748367596</v>
          </cell>
          <cell r="CS122">
            <v>180.20992513851954</v>
          </cell>
          <cell r="CT122">
            <v>135.26996664065339</v>
          </cell>
          <cell r="CU122">
            <v>95.30791020732164</v>
          </cell>
          <cell r="CV122">
            <v>62.471902953696969</v>
          </cell>
          <cell r="CW122">
            <v>37.428380999435639</v>
          </cell>
          <cell r="CX122">
            <v>19.998711339241364</v>
          </cell>
          <cell r="CY122">
            <v>9.164206445952372</v>
          </cell>
        </row>
        <row r="123">
          <cell r="CI123">
            <v>37.620475054826763</v>
          </cell>
          <cell r="CJ123">
            <v>36.421934203006273</v>
          </cell>
          <cell r="CK123">
            <v>35.137373375210984</v>
          </cell>
          <cell r="CL123">
            <v>33.776536059315944</v>
          </cell>
          <cell r="CM123">
            <v>32.3294395251895</v>
          </cell>
          <cell r="CN123">
            <v>30.807111904188588</v>
          </cell>
          <cell r="CO123">
            <v>29.185274929890667</v>
          </cell>
          <cell r="CP123">
            <v>27.095746559865738</v>
          </cell>
          <cell r="CQ123">
            <v>24.553256812234881</v>
          </cell>
          <cell r="CR123">
            <v>21.617708183454472</v>
          </cell>
          <cell r="CS123">
            <v>18.437776275964726</v>
          </cell>
          <cell r="CT123">
            <v>15.155282748380943</v>
          </cell>
          <cell r="CU123">
            <v>11.928950872539534</v>
          </cell>
          <cell r="CV123">
            <v>8.9373795521463695</v>
          </cell>
          <cell r="CW123">
            <v>6.2994456083400969</v>
          </cell>
          <cell r="CX123">
            <v>4.109546380401115</v>
          </cell>
          <cell r="CY123">
            <v>2.417532562778919</v>
          </cell>
        </row>
        <row r="124">
          <cell r="CI124">
            <v>76.914032837743079</v>
          </cell>
          <cell r="CJ124">
            <v>71.853051671076059</v>
          </cell>
          <cell r="CK124">
            <v>66.619006597167754</v>
          </cell>
          <cell r="CL124">
            <v>61.290130282102147</v>
          </cell>
          <cell r="CM124">
            <v>55.941662807390294</v>
          </cell>
          <cell r="CN124">
            <v>50.646756649941807</v>
          </cell>
          <cell r="CO124">
            <v>45.386436393741405</v>
          </cell>
          <cell r="CP124">
            <v>39.067639295761545</v>
          </cell>
          <cell r="CQ124">
            <v>32.023236378296147</v>
          </cell>
          <cell r="CR124">
            <v>24.741194145954637</v>
          </cell>
          <cell r="CS124">
            <v>17.884417982336963</v>
          </cell>
          <cell r="CT124">
            <v>11.940485657483102</v>
          </cell>
          <cell r="CU124">
            <v>7.2392337665049782</v>
          </cell>
          <cell r="CV124">
            <v>3.9152485709122073</v>
          </cell>
          <cell r="CW124">
            <v>1.8234729666718015</v>
          </cell>
          <cell r="CX124">
            <v>0.69176980912311015</v>
          </cell>
          <cell r="CY124">
            <v>0.19229481966596779</v>
          </cell>
        </row>
        <row r="125">
          <cell r="CI125">
            <v>15.086243563814918</v>
          </cell>
          <cell r="CJ125">
            <v>14.809675636991896</v>
          </cell>
          <cell r="CK125">
            <v>14.509116905897983</v>
          </cell>
          <cell r="CL125">
            <v>14.185769017428305</v>
          </cell>
          <cell r="CM125">
            <v>13.840876906823317</v>
          </cell>
          <cell r="CN125">
            <v>13.475889345656997</v>
          </cell>
          <cell r="CO125">
            <v>13.085938789521936</v>
          </cell>
          <cell r="CP125">
            <v>12.578358474090775</v>
          </cell>
          <cell r="CQ125">
            <v>11.946466923839754</v>
          </cell>
          <cell r="CR125">
            <v>11.189600884988486</v>
          </cell>
          <cell r="CS125">
            <v>10.325617337061503</v>
          </cell>
          <cell r="CT125">
            <v>9.3695100409793852</v>
          </cell>
          <cell r="CU125">
            <v>8.3417304910749444</v>
          </cell>
          <cell r="CV125">
            <v>7.274608191070401</v>
          </cell>
          <cell r="CW125">
            <v>6.1917865608950517</v>
          </cell>
          <cell r="CX125">
            <v>5.1211532859991493</v>
          </cell>
          <cell r="CY125">
            <v>4.0909771652026983</v>
          </cell>
        </row>
        <row r="126">
          <cell r="CI126">
            <v>220.57206984001303</v>
          </cell>
          <cell r="CJ126">
            <v>211.94565901991834</v>
          </cell>
          <cell r="CK126">
            <v>202.76936655228502</v>
          </cell>
          <cell r="CL126">
            <v>193.12907179643989</v>
          </cell>
          <cell r="CM126">
            <v>183.11208852965905</v>
          </cell>
          <cell r="CN126">
            <v>172.81082748333006</v>
          </cell>
          <cell r="CO126">
            <v>162.14285279054326</v>
          </cell>
          <cell r="CP126">
            <v>148.72581584159639</v>
          </cell>
          <cell r="CQ126">
            <v>132.78671349109783</v>
          </cell>
          <cell r="CR126">
            <v>114.8396634054439</v>
          </cell>
          <cell r="CS126">
            <v>95.92312325635217</v>
          </cell>
          <cell r="CT126">
            <v>76.974710512980266</v>
          </cell>
          <cell r="CU126">
            <v>58.961543545613445</v>
          </cell>
          <cell r="CV126">
            <v>42.870440917775987</v>
          </cell>
          <cell r="CW126">
            <v>29.25711680252995</v>
          </cell>
          <cell r="CX126">
            <v>18.464787100264722</v>
          </cell>
          <cell r="CY126">
            <v>10.540742208577171</v>
          </cell>
        </row>
        <row r="127">
          <cell r="CI127">
            <v>287.72947245237492</v>
          </cell>
          <cell r="CJ127">
            <v>279.92641060242471</v>
          </cell>
          <cell r="CK127">
            <v>271.52237897885237</v>
          </cell>
          <cell r="CL127">
            <v>262.57090239249084</v>
          </cell>
          <cell r="CM127">
            <v>253.12731566019463</v>
          </cell>
          <cell r="CN127">
            <v>243.25285300025365</v>
          </cell>
          <cell r="CO127">
            <v>232.83999247844</v>
          </cell>
          <cell r="CP127">
            <v>219.47965390469483</v>
          </cell>
          <cell r="CQ127">
            <v>203.16894459837511</v>
          </cell>
          <cell r="CR127">
            <v>184.12763305345896</v>
          </cell>
          <cell r="CS127">
            <v>163.0961524654434</v>
          </cell>
          <cell r="CT127">
            <v>140.75557870516249</v>
          </cell>
          <cell r="CU127">
            <v>117.91491557675357</v>
          </cell>
          <cell r="CV127">
            <v>95.600434779032668</v>
          </cell>
          <cell r="CW127">
            <v>74.549703693282339</v>
          </cell>
          <cell r="CX127">
            <v>55.480582360887752</v>
          </cell>
          <cell r="CY127">
            <v>38.970672000732193</v>
          </cell>
        </row>
        <row r="128">
          <cell r="CI128">
            <v>226.36516405464164</v>
          </cell>
          <cell r="CJ128">
            <v>219.58080276415086</v>
          </cell>
          <cell r="CK128">
            <v>212.29534498326669</v>
          </cell>
          <cell r="CL128">
            <v>204.56056087696803</v>
          </cell>
          <cell r="CM128">
            <v>196.42980433650735</v>
          </cell>
          <cell r="CN128">
            <v>187.96142084052599</v>
          </cell>
          <cell r="CO128">
            <v>179.06941984648506</v>
          </cell>
          <cell r="CP128">
            <v>167.714083861186</v>
          </cell>
          <cell r="CQ128">
            <v>153.93987100527414</v>
          </cell>
          <cell r="CR128">
            <v>137.99542892271643</v>
          </cell>
          <cell r="CS128">
            <v>120.5759863799436</v>
          </cell>
          <cell r="CT128">
            <v>102.32316075340117</v>
          </cell>
          <cell r="CU128">
            <v>83.973175752239754</v>
          </cell>
          <cell r="CV128">
            <v>66.411041423923578</v>
          </cell>
          <cell r="CW128">
            <v>50.250113945559804</v>
          </cell>
          <cell r="CX128">
            <v>36.045138541545924</v>
          </cell>
          <cell r="CY128">
            <v>24.191025126279669</v>
          </cell>
        </row>
        <row r="129">
          <cell r="CI129">
            <v>703.10102778722398</v>
          </cell>
          <cell r="CJ129">
            <v>680.16072192772208</v>
          </cell>
          <cell r="CK129">
            <v>655.59349584559686</v>
          </cell>
          <cell r="CL129">
            <v>629.59043587777421</v>
          </cell>
          <cell r="CM129">
            <v>602.34779095029342</v>
          </cell>
          <cell r="CN129">
            <v>574.07800295591596</v>
          </cell>
          <cell r="CO129">
            <v>544.51260111590227</v>
          </cell>
          <cell r="CP129">
            <v>506.92292415797652</v>
          </cell>
          <cell r="CQ129">
            <v>461.59964917236778</v>
          </cell>
          <cell r="CR129">
            <v>409.55144187563434</v>
          </cell>
          <cell r="CS129">
            <v>353.27066187555948</v>
          </cell>
          <cell r="CT129">
            <v>295.05243823080053</v>
          </cell>
          <cell r="CU129">
            <v>237.44970764988176</v>
          </cell>
          <cell r="CV129">
            <v>183.38791375444197</v>
          </cell>
          <cell r="CW129">
            <v>134.80553256755258</v>
          </cell>
          <cell r="CX129">
            <v>93.320326827479491</v>
          </cell>
          <cell r="CY129">
            <v>59.909999796986597</v>
          </cell>
        </row>
        <row r="130">
          <cell r="CI130">
            <v>123.43712609572799</v>
          </cell>
          <cell r="CJ130">
            <v>119.86970578362198</v>
          </cell>
          <cell r="CK130">
            <v>116.03456756077092</v>
          </cell>
          <cell r="CL130">
            <v>111.9579101421282</v>
          </cell>
          <cell r="CM130">
            <v>107.66676762181835</v>
          </cell>
          <cell r="CN130">
            <v>103.19083116660057</v>
          </cell>
          <cell r="CO130">
            <v>98.483432302546888</v>
          </cell>
          <cell r="CP130">
            <v>92.461292371528728</v>
          </cell>
          <cell r="CQ130">
            <v>85.138675370693647</v>
          </cell>
          <cell r="CR130">
            <v>76.635244170164171</v>
          </cell>
          <cell r="CS130">
            <v>67.306843280220619</v>
          </cell>
          <cell r="CT130">
            <v>57.481729050547514</v>
          </cell>
          <cell r="CU130">
            <v>47.541401526661822</v>
          </cell>
          <cell r="CV130">
            <v>37.953627233585607</v>
          </cell>
          <cell r="CW130">
            <v>29.047510506492671</v>
          </cell>
          <cell r="CX130">
            <v>21.12940185124836</v>
          </cell>
          <cell r="CY130">
            <v>14.428724812473092</v>
          </cell>
        </row>
        <row r="131">
          <cell r="CI131">
            <v>74.483219401367094</v>
          </cell>
          <cell r="CJ131">
            <v>71.759650544794937</v>
          </cell>
          <cell r="CK131">
            <v>68.85480304626563</v>
          </cell>
          <cell r="CL131">
            <v>65.794090738418404</v>
          </cell>
          <cell r="CM131">
            <v>62.603460434723964</v>
          </cell>
          <cell r="CN131">
            <v>59.310609904136108</v>
          </cell>
          <cell r="CO131">
            <v>55.887319693464832</v>
          </cell>
          <cell r="CP131">
            <v>51.563452075947474</v>
          </cell>
          <cell r="CQ131">
            <v>46.396674268869013</v>
          </cell>
          <cell r="CR131">
            <v>40.533597169995716</v>
          </cell>
          <cell r="CS131">
            <v>34.291000967168458</v>
          </cell>
          <cell r="CT131">
            <v>27.957702010559121</v>
          </cell>
          <cell r="CU131">
            <v>21.840627323406242</v>
          </cell>
          <cell r="CV131">
            <v>16.267712954165532</v>
          </cell>
          <cell r="CW131">
            <v>11.437869703857068</v>
          </cell>
          <cell r="CX131">
            <v>7.4930321403339715</v>
          </cell>
          <cell r="CY131">
            <v>4.4865369092434939</v>
          </cell>
        </row>
        <row r="132">
          <cell r="CI132">
            <v>43.008387570524029</v>
          </cell>
          <cell r="CJ132">
            <v>41.305901850236978</v>
          </cell>
          <cell r="CK132">
            <v>39.495789511968262</v>
          </cell>
          <cell r="CL132">
            <v>37.59519501707792</v>
          </cell>
          <cell r="CM132">
            <v>35.62153503277321</v>
          </cell>
          <cell r="CN132">
            <v>33.593213943813872</v>
          </cell>
          <cell r="CO132">
            <v>31.494209868838112</v>
          </cell>
          <cell r="CP132">
            <v>28.856419841497633</v>
          </cell>
          <cell r="CQ132">
            <v>25.726230225486937</v>
          </cell>
          <cell r="CR132">
            <v>22.206857180488925</v>
          </cell>
          <cell r="CS132">
            <v>18.504420891493982</v>
          </cell>
          <cell r="CT132">
            <v>14.804642409300396</v>
          </cell>
          <cell r="CU132">
            <v>11.298006860975702</v>
          </cell>
          <cell r="CV132">
            <v>8.1771813067785413</v>
          </cell>
          <cell r="CW132">
            <v>5.5489682986703546</v>
          </cell>
          <cell r="CX132">
            <v>3.4771740578637269</v>
          </cell>
          <cell r="CY132">
            <v>1.9668165721242894</v>
          </cell>
        </row>
        <row r="133">
          <cell r="CI133">
            <v>393.45610105173319</v>
          </cell>
          <cell r="CJ133">
            <v>375.41093285839679</v>
          </cell>
          <cell r="CK133">
            <v>356.35041617147601</v>
          </cell>
          <cell r="CL133">
            <v>336.48259369885005</v>
          </cell>
          <cell r="CM133">
            <v>316.01640706996841</v>
          </cell>
          <cell r="CN133">
            <v>295.16823226324578</v>
          </cell>
          <cell r="CO133">
            <v>273.80014378220631</v>
          </cell>
          <cell r="CP133">
            <v>247.23100301407629</v>
          </cell>
          <cell r="CQ133">
            <v>216.15927102235582</v>
          </cell>
          <cell r="CR133">
            <v>181.89848268917984</v>
          </cell>
          <cell r="CS133">
            <v>146.76154536197407</v>
          </cell>
          <cell r="CT133">
            <v>112.76405703396557</v>
          </cell>
          <cell r="CU133">
            <v>81.8185405948377</v>
          </cell>
          <cell r="CV133">
            <v>55.633471687948628</v>
          </cell>
          <cell r="CW133">
            <v>34.916444860816483</v>
          </cell>
          <cell r="CX133">
            <v>19.812210035276941</v>
          </cell>
          <cell r="CY133">
            <v>9.8416264617025622</v>
          </cell>
        </row>
        <row r="134">
          <cell r="CI134">
            <v>73.975593318371679</v>
          </cell>
          <cell r="CJ134">
            <v>71.860906963778149</v>
          </cell>
          <cell r="CK134">
            <v>69.586787356204795</v>
          </cell>
          <cell r="CL134">
            <v>67.168584985459191</v>
          </cell>
          <cell r="CM134">
            <v>64.622145371186846</v>
          </cell>
          <cell r="CN134">
            <v>61.964894022250839</v>
          </cell>
          <cell r="CO134">
            <v>59.168910383178137</v>
          </cell>
          <cell r="CP134">
            <v>55.590169414100487</v>
          </cell>
          <cell r="CQ134">
            <v>51.235518113431951</v>
          </cell>
          <cell r="CR134">
            <v>46.173922180021847</v>
          </cell>
          <cell r="CS134">
            <v>40.614566637266364</v>
          </cell>
          <cell r="CT134">
            <v>34.750360388875819</v>
          </cell>
          <cell r="CU134">
            <v>28.806354777322998</v>
          </cell>
          <cell r="CV134">
            <v>23.060122820717233</v>
          </cell>
          <cell r="CW134">
            <v>17.707757625009897</v>
          </cell>
          <cell r="CX134">
            <v>12.933287993098361</v>
          </cell>
          <cell r="CY134">
            <v>8.8764332441615998</v>
          </cell>
        </row>
        <row r="135">
          <cell r="CI135">
            <v>251.03037241002679</v>
          </cell>
          <cell r="CJ135">
            <v>237.87144129967351</v>
          </cell>
          <cell r="CK135">
            <v>224.06760661019635</v>
          </cell>
          <cell r="CL135">
            <v>209.78913349164264</v>
          </cell>
          <cell r="CM135">
            <v>195.20478581781521</v>
          </cell>
          <cell r="CN135">
            <v>180.48577710510466</v>
          </cell>
          <cell r="CO135">
            <v>165.55203196718165</v>
          </cell>
          <cell r="CP135">
            <v>147.19053665430923</v>
          </cell>
          <cell r="CQ135">
            <v>126.04726874703991</v>
          </cell>
          <cell r="CR135">
            <v>103.21302582845109</v>
          </cell>
          <cell r="CS135">
            <v>80.425402591053242</v>
          </cell>
          <cell r="CT135">
            <v>59.131390644149548</v>
          </cell>
          <cell r="CU135">
            <v>40.58434128635141</v>
          </cell>
          <cell r="CV135">
            <v>25.738999992351165</v>
          </cell>
          <cell r="CW135">
            <v>14.783993764801098</v>
          </cell>
          <cell r="CX135">
            <v>7.4744516242443835</v>
          </cell>
          <cell r="CY135">
            <v>3.1751621970743793</v>
          </cell>
        </row>
        <row r="136">
          <cell r="CI136">
            <v>443.17274858668139</v>
          </cell>
          <cell r="CJ136">
            <v>415.41622950307863</v>
          </cell>
          <cell r="CK136">
            <v>386.61317700533624</v>
          </cell>
          <cell r="CL136">
            <v>357.17730160958291</v>
          </cell>
          <cell r="CM136">
            <v>327.50949206129667</v>
          </cell>
          <cell r="CN136">
            <v>298.00354196187487</v>
          </cell>
          <cell r="CO136">
            <v>268.54272483118905</v>
          </cell>
          <cell r="CP136">
            <v>232.95628578248801</v>
          </cell>
          <cell r="CQ136">
            <v>192.97430848745793</v>
          </cell>
          <cell r="CR136">
            <v>151.20567361544585</v>
          </cell>
          <cell r="CS136">
            <v>111.31877968592866</v>
          </cell>
          <cell r="CT136">
            <v>76.103568483389381</v>
          </cell>
          <cell r="CU136">
            <v>47.582921907913637</v>
          </cell>
          <cell r="CV136">
            <v>26.786893458581705</v>
          </cell>
          <cell r="CW136">
            <v>13.164892072642393</v>
          </cell>
          <cell r="CX136">
            <v>5.3878702548733797</v>
          </cell>
          <cell r="CY136">
            <v>1.6850546356381599</v>
          </cell>
        </row>
        <row r="137">
          <cell r="CI137">
            <v>3261.4680708376309</v>
          </cell>
          <cell r="CJ137">
            <v>3108.6553608029667</v>
          </cell>
          <cell r="CK137">
            <v>2947.411931489738</v>
          </cell>
          <cell r="CL137">
            <v>2779.5332561025771</v>
          </cell>
          <cell r="CM137">
            <v>2606.8191147557895</v>
          </cell>
          <cell r="CN137">
            <v>2431.1275131989119</v>
          </cell>
          <cell r="CO137">
            <v>2251.3292495018554</v>
          </cell>
          <cell r="CP137">
            <v>2028.1444832998823</v>
          </cell>
          <cell r="CQ137">
            <v>1767.7432012052616</v>
          </cell>
          <cell r="CR137">
            <v>1481.5071338078376</v>
          </cell>
          <cell r="CS137">
            <v>1189.1455736219887</v>
          </cell>
          <cell r="CT137">
            <v>907.72795931281371</v>
          </cell>
          <cell r="CU137">
            <v>653.2416338156894</v>
          </cell>
          <cell r="CV137">
            <v>439.66312748110317</v>
          </cell>
          <cell r="CW137">
            <v>272.40277508012059</v>
          </cell>
          <cell r="CX137">
            <v>152.02066965031185</v>
          </cell>
          <cell r="CY137">
            <v>73.862929787420825</v>
          </cell>
        </row>
        <row r="138">
          <cell r="CI138">
            <v>111.68528246571482</v>
          </cell>
          <cell r="CJ138">
            <v>101.8212362655229</v>
          </cell>
          <cell r="CK138">
            <v>91.865792599572359</v>
          </cell>
          <cell r="CL138">
            <v>82.002513391614201</v>
          </cell>
          <cell r="CM138">
            <v>72.397543865580801</v>
          </cell>
          <cell r="CN138">
            <v>63.199896774529421</v>
          </cell>
          <cell r="CO138">
            <v>54.389267488105176</v>
          </cell>
          <cell r="CP138">
            <v>44.225574261460395</v>
          </cell>
          <cell r="CQ138">
            <v>33.521958442003161</v>
          </cell>
          <cell r="CR138">
            <v>23.290268558161841</v>
          </cell>
          <cell r="CS138">
            <v>14.626560200465217</v>
          </cell>
          <cell r="CT138">
            <v>8.1016992550253981</v>
          </cell>
          <cell r="CU138">
            <v>3.8201823772097736</v>
          </cell>
          <cell r="CV138">
            <v>1.4657805308527707</v>
          </cell>
          <cell r="CW138">
            <v>0.41465468309310394</v>
          </cell>
          <cell r="CX138">
            <v>6.9232848875680431E-2</v>
          </cell>
          <cell r="CY138">
            <v>2.1371998929066577E-3</v>
          </cell>
        </row>
        <row r="139">
          <cell r="CI139">
            <v>17.848726209560891</v>
          </cell>
          <cell r="CJ139">
            <v>16.597498644568798</v>
          </cell>
          <cell r="CK139">
            <v>15.309442421189656</v>
          </cell>
          <cell r="CL139">
            <v>14.004784067031634</v>
          </cell>
          <cell r="CM139">
            <v>12.70277151960185</v>
          </cell>
          <cell r="CN139">
            <v>11.421853542508575</v>
          </cell>
          <cell r="CO139">
            <v>10.157999064611325</v>
          </cell>
          <cell r="CP139">
            <v>8.6513349938055715</v>
          </cell>
          <cell r="CQ139">
            <v>6.9894151027584766</v>
          </cell>
          <cell r="CR139">
            <v>5.2961352376226518</v>
          </cell>
          <cell r="CS139">
            <v>3.7324176553001349</v>
          </cell>
          <cell r="CT139">
            <v>2.4108505576015191</v>
          </cell>
          <cell r="CU139">
            <v>1.3995930516144948</v>
          </cell>
          <cell r="CV139">
            <v>0.71494370889030534</v>
          </cell>
          <cell r="CW139">
            <v>0.30800636995729724</v>
          </cell>
          <cell r="CX139">
            <v>0.10435242148849849</v>
          </cell>
          <cell r="CY139">
            <v>2.4082172264638671E-2</v>
          </cell>
        </row>
        <row r="140">
          <cell r="CI140">
            <v>251.11416114237164</v>
          </cell>
          <cell r="CJ140">
            <v>228.08422342888863</v>
          </cell>
          <cell r="CK140">
            <v>204.92735076206148</v>
          </cell>
          <cell r="CL140">
            <v>182.08031642327111</v>
          </cell>
          <cell r="CM140">
            <v>159.93437051123612</v>
          </cell>
          <cell r="CN140">
            <v>138.83560126041326</v>
          </cell>
          <cell r="CO140">
            <v>118.7375563294631</v>
          </cell>
          <cell r="CP140">
            <v>95.697217950858715</v>
          </cell>
          <cell r="CQ140">
            <v>71.64701463060355</v>
          </cell>
          <cell r="CR140">
            <v>48.939035202730174</v>
          </cell>
          <cell r="CS140">
            <v>30.035321151804279</v>
          </cell>
          <cell r="CT140">
            <v>16.122226310766731</v>
          </cell>
          <cell r="CU140">
            <v>7.2749627768109963</v>
          </cell>
          <cell r="CV140">
            <v>2.6192125153230403</v>
          </cell>
          <cell r="CW140">
            <v>0.66883396509696968</v>
          </cell>
          <cell r="CX140">
            <v>9.0279914092184499E-2</v>
          </cell>
          <cell r="CY140">
            <v>-5.7233860699673622E-4</v>
          </cell>
        </row>
        <row r="141">
          <cell r="CI141">
            <v>588.75791242036053</v>
          </cell>
          <cell r="CJ141">
            <v>562.02985871334931</v>
          </cell>
          <cell r="CK141">
            <v>533.7841113726322</v>
          </cell>
          <cell r="CL141">
            <v>504.32602229722187</v>
          </cell>
          <cell r="CM141">
            <v>473.96253616716376</v>
          </cell>
          <cell r="CN141">
            <v>443.01198754031566</v>
          </cell>
          <cell r="CO141">
            <v>411.26683156502099</v>
          </cell>
          <cell r="CP141">
            <v>371.76352478586716</v>
          </cell>
          <cell r="CQ141">
            <v>325.51528193849418</v>
          </cell>
          <cell r="CR141">
            <v>274.44587727979882</v>
          </cell>
          <cell r="CS141">
            <v>221.97027074542405</v>
          </cell>
          <cell r="CT141">
            <v>171.07290596801809</v>
          </cell>
          <cell r="CU141">
            <v>124.60274217554897</v>
          </cell>
          <cell r="CV141">
            <v>85.130161526620867</v>
          </cell>
          <cell r="CW141">
            <v>53.751049325394675</v>
          </cell>
          <cell r="CX141">
            <v>30.735487219495138</v>
          </cell>
          <cell r="CY141">
            <v>15.424835238486585</v>
          </cell>
        </row>
        <row r="142">
          <cell r="CI142">
            <v>137.31816217187631</v>
          </cell>
          <cell r="CJ142">
            <v>128.44241408002983</v>
          </cell>
          <cell r="CK142">
            <v>119.25171498030036</v>
          </cell>
          <cell r="CL142">
            <v>109.88149106909248</v>
          </cell>
          <cell r="CM142">
            <v>100.46235206162318</v>
          </cell>
          <cell r="CN142">
            <v>91.12176687340758</v>
          </cell>
          <cell r="CO142">
            <v>81.825030276521744</v>
          </cell>
          <cell r="CP142">
            <v>70.634714351583028</v>
          </cell>
          <cell r="CQ142">
            <v>58.123684516262365</v>
          </cell>
          <cell r="CR142">
            <v>45.14026898993653</v>
          </cell>
          <cell r="CS142">
            <v>32.851417229073789</v>
          </cell>
          <cell r="CT142">
            <v>22.126325819584558</v>
          </cell>
          <cell r="CU142">
            <v>13.568790885910911</v>
          </cell>
          <cell r="CV142">
            <v>7.4487337460310883</v>
          </cell>
          <cell r="CW142">
            <v>3.539550288703178</v>
          </cell>
          <cell r="CX142">
            <v>1.3816611305063846</v>
          </cell>
          <cell r="CY142">
            <v>0.40171651759542726</v>
          </cell>
        </row>
        <row r="143">
          <cell r="CI143">
            <v>131.12780336758556</v>
          </cell>
          <cell r="CJ143">
            <v>123.31301762681733</v>
          </cell>
          <cell r="CK143">
            <v>115.17732901897688</v>
          </cell>
          <cell r="CL143">
            <v>106.83288044712793</v>
          </cell>
          <cell r="CM143">
            <v>98.389100548192872</v>
          </cell>
          <cell r="CN143">
            <v>89.954528775573834</v>
          </cell>
          <cell r="CO143">
            <v>81.492456490036844</v>
          </cell>
          <cell r="CP143">
            <v>71.216579750094226</v>
          </cell>
          <cell r="CQ143">
            <v>59.586002160803019</v>
          </cell>
          <cell r="CR143">
            <v>47.313718873689538</v>
          </cell>
          <cell r="CS143">
            <v>35.437462840919864</v>
          </cell>
          <cell r="CT143">
            <v>24.770155274976659</v>
          </cell>
          <cell r="CU143">
            <v>15.937049921017898</v>
          </cell>
          <cell r="CV143">
            <v>9.3092778523950717</v>
          </cell>
          <cell r="CW143">
            <v>4.8045879682697121</v>
          </cell>
          <cell r="CX143">
            <v>2.1038496933066364</v>
          </cell>
          <cell r="CY143">
            <v>0.72803481169762829</v>
          </cell>
        </row>
        <row r="202">
          <cell r="Y202">
            <v>581.24862850519014</v>
          </cell>
          <cell r="Z202">
            <v>574.47647604175859</v>
          </cell>
          <cell r="AA202">
            <v>570.49138240197692</v>
          </cell>
          <cell r="AB202">
            <v>566.11032975358398</v>
          </cell>
          <cell r="AC202">
            <v>561.3364034481574</v>
          </cell>
          <cell r="AD202">
            <v>556.17224967845414</v>
          </cell>
          <cell r="AE202">
            <v>550.62255161845201</v>
          </cell>
          <cell r="AF202">
            <v>544.59346276484337</v>
          </cell>
          <cell r="AG202">
            <v>536.58594921185443</v>
          </cell>
          <cell r="AH202">
            <v>526.35317614283144</v>
          </cell>
          <cell r="AI202">
            <v>513.68001975835</v>
          </cell>
          <cell r="AJ202">
            <v>498.59224315613307</v>
          </cell>
          <cell r="AK202">
            <v>481.01572278112383</v>
          </cell>
          <cell r="AL202">
            <v>460.91324498128921</v>
          </cell>
          <cell r="AM202">
            <v>438.43501632292578</v>
          </cell>
          <cell r="AN202">
            <v>413.5413946687641</v>
          </cell>
          <cell r="AO202">
            <v>386.25111755960506</v>
          </cell>
          <cell r="AP202">
            <v>356.58313732607485</v>
          </cell>
          <cell r="AS202">
            <v>0.47882842736883524</v>
          </cell>
          <cell r="AT202">
            <v>0.47882842736883524</v>
          </cell>
          <cell r="AU202">
            <v>0.47882842736883524</v>
          </cell>
          <cell r="AV202">
            <v>0.47882842736883524</v>
          </cell>
          <cell r="AW202">
            <v>0.47882842736883524</v>
          </cell>
          <cell r="AX202">
            <v>0.47882842736883524</v>
          </cell>
          <cell r="AY202">
            <v>0.47882842736883524</v>
          </cell>
          <cell r="AZ202">
            <v>0.47882842736883524</v>
          </cell>
          <cell r="BA202">
            <v>0.47882842736883524</v>
          </cell>
          <cell r="BB202">
            <v>0.47882842736883524</v>
          </cell>
          <cell r="BC202">
            <v>0.47882842736883524</v>
          </cell>
          <cell r="BD202">
            <v>0.47882842736883524</v>
          </cell>
          <cell r="BE202">
            <v>0.47882842736883524</v>
          </cell>
          <cell r="BF202">
            <v>0.47882842736883524</v>
          </cell>
          <cell r="BG202">
            <v>0.47882842736883524</v>
          </cell>
          <cell r="BH202">
            <v>0.47882842736883524</v>
          </cell>
          <cell r="BI202">
            <v>0.47882842736883524</v>
          </cell>
        </row>
        <row r="203">
          <cell r="Y203">
            <v>1323.5183470204013</v>
          </cell>
          <cell r="Z203">
            <v>1154.9395275177706</v>
          </cell>
          <cell r="AA203">
            <v>1075.9590671692022</v>
          </cell>
          <cell r="AB203">
            <v>996.80718371291835</v>
          </cell>
          <cell r="AC203">
            <v>918.23972449700773</v>
          </cell>
          <cell r="AD203">
            <v>840.09503113376581</v>
          </cell>
          <cell r="AE203">
            <v>763.26237310159013</v>
          </cell>
          <cell r="AF203">
            <v>687.59292229785626</v>
          </cell>
          <cell r="AG203">
            <v>600.98642451397461</v>
          </cell>
          <cell r="AH203">
            <v>506.68403273616946</v>
          </cell>
          <cell r="AI203">
            <v>409.30501843849987</v>
          </cell>
          <cell r="AJ203">
            <v>315.43780380386448</v>
          </cell>
          <cell r="AK203">
            <v>230.14560298126236</v>
          </cell>
          <cell r="AL203">
            <v>157.45246927342833</v>
          </cell>
          <cell r="AM203">
            <v>100.10989327230588</v>
          </cell>
          <cell r="AN203">
            <v>58.118859319145642</v>
          </cell>
          <cell r="AO203">
            <v>30.060306845708077</v>
          </cell>
          <cell r="AP203">
            <v>13.320261037713383</v>
          </cell>
          <cell r="AS203">
            <v>2.204522147103563</v>
          </cell>
          <cell r="AT203">
            <v>2.1604317041614918</v>
          </cell>
          <cell r="AU203">
            <v>2.1172230700782619</v>
          </cell>
          <cell r="AV203">
            <v>2.0748786086766966</v>
          </cell>
          <cell r="AW203">
            <v>2.0313061578944858</v>
          </cell>
          <cell r="AX203">
            <v>1.9866174224208071</v>
          </cell>
          <cell r="AY203">
            <v>1.9409252217051285</v>
          </cell>
          <cell r="AZ203">
            <v>1.8943430163842054</v>
          </cell>
          <cell r="BA203">
            <v>1.8469844409746003</v>
          </cell>
          <cell r="BB203">
            <v>1.7989628455092608</v>
          </cell>
          <cell r="BC203">
            <v>1.7503908486805106</v>
          </cell>
          <cell r="BD203">
            <v>1.7013799049174563</v>
          </cell>
          <cell r="BE203">
            <v>1.6520398876748501</v>
          </cell>
          <cell r="BF203">
            <v>1.6024786910446045</v>
          </cell>
          <cell r="BG203">
            <v>1.5528018516222217</v>
          </cell>
          <cell r="BH203">
            <v>1.5031121923703106</v>
          </cell>
          <cell r="BI203">
            <v>1.4535094900220902</v>
          </cell>
        </row>
        <row r="204">
          <cell r="Y204">
            <v>496.83233250215335</v>
          </cell>
          <cell r="Z204">
            <v>446.99976579956257</v>
          </cell>
          <cell r="AA204">
            <v>398.13820405471711</v>
          </cell>
          <cell r="AB204">
            <v>345.6866839511959</v>
          </cell>
          <cell r="AC204">
            <v>299.068708378363</v>
          </cell>
          <cell r="AD204">
            <v>257.34381436478134</v>
          </cell>
          <cell r="AE204">
            <v>220.21296327660954</v>
          </cell>
          <cell r="AF204">
            <v>187.13202909181206</v>
          </cell>
          <cell r="AG204">
            <v>155.66589360334132</v>
          </cell>
          <cell r="AH204">
            <v>126.24799488079466</v>
          </cell>
          <cell r="AI204">
            <v>99.371661594932263</v>
          </cell>
          <cell r="AJ204">
            <v>75.685537849570153</v>
          </cell>
          <cell r="AK204">
            <v>55.492368078647161</v>
          </cell>
          <cell r="AL204">
            <v>38.917879497792107</v>
          </cell>
          <cell r="AM204">
            <v>25.950583508652699</v>
          </cell>
          <cell r="AN204">
            <v>16.260766632464115</v>
          </cell>
          <cell r="AO204">
            <v>9.4198836508477033</v>
          </cell>
          <cell r="AP204">
            <v>4.9152725547690554</v>
          </cell>
          <cell r="AS204">
            <v>11.881821405713797</v>
          </cell>
          <cell r="AT204">
            <v>10.931275693256694</v>
          </cell>
          <cell r="AU204">
            <v>9.8381481239310258</v>
          </cell>
          <cell r="AV204">
            <v>8.854333311537923</v>
          </cell>
          <cell r="AW204">
            <v>7.9600456470725929</v>
          </cell>
          <cell r="AX204">
            <v>7.1481209910711883</v>
          </cell>
          <cell r="AY204">
            <v>6.411864528990856</v>
          </cell>
          <cell r="AZ204">
            <v>5.7450306179758073</v>
          </cell>
          <cell r="BA204">
            <v>5.1418024030883478</v>
          </cell>
          <cell r="BB204">
            <v>4.5967713483609831</v>
          </cell>
          <cell r="BC204">
            <v>4.1049168140863577</v>
          </cell>
          <cell r="BD204">
            <v>3.661585798165031</v>
          </cell>
          <cell r="BE204">
            <v>3.2624729461650426</v>
          </cell>
          <cell r="BF204">
            <v>2.9036009220868881</v>
          </cell>
          <cell r="BG204">
            <v>2.5813012197352436</v>
          </cell>
          <cell r="BH204">
            <v>2.2921954831248965</v>
          </cell>
          <cell r="BI204">
            <v>2.0331773935317834</v>
          </cell>
        </row>
        <row r="205">
          <cell r="Y205">
            <v>169.85144597855836</v>
          </cell>
          <cell r="Z205">
            <v>151.56117946760236</v>
          </cell>
          <cell r="AA205">
            <v>141.6035694616173</v>
          </cell>
          <cell r="AB205">
            <v>131.30272085468627</v>
          </cell>
          <cell r="AC205">
            <v>120.79977289724921</v>
          </cell>
          <cell r="AD205">
            <v>110.25821174670639</v>
          </cell>
          <cell r="AE205">
            <v>99.822217266224669</v>
          </cell>
          <cell r="AF205">
            <v>89.275481082788431</v>
          </cell>
          <cell r="AG205">
            <v>76.538971546252455</v>
          </cell>
          <cell r="AH205">
            <v>62.361572606558234</v>
          </cell>
          <cell r="AI205">
            <v>47.795187182966806</v>
          </cell>
          <cell r="AJ205">
            <v>33.927339815536968</v>
          </cell>
          <cell r="AK205">
            <v>21.790744104685665</v>
          </cell>
          <cell r="AL205">
            <v>12.31284982721097</v>
          </cell>
          <cell r="AM205">
            <v>5.9400510283703385</v>
          </cell>
          <cell r="AN205">
            <v>2.3293902686642785</v>
          </cell>
          <cell r="AO205">
            <v>0.6910528857546856</v>
          </cell>
          <cell r="AP205">
            <v>0.13677201934061681</v>
          </cell>
          <cell r="AS205">
            <v>1.9705270140669129</v>
          </cell>
          <cell r="AT205">
            <v>1.9707384191535851</v>
          </cell>
          <cell r="AU205">
            <v>1.9709498469205404</v>
          </cell>
          <cell r="AV205">
            <v>1.9709498469205404</v>
          </cell>
          <cell r="AW205">
            <v>1.9709498469205404</v>
          </cell>
          <cell r="AX205">
            <v>1.9709498469205404</v>
          </cell>
          <cell r="AY205">
            <v>1.9670079472266992</v>
          </cell>
          <cell r="AZ205">
            <v>1.9591399154377924</v>
          </cell>
          <cell r="BA205">
            <v>1.9473850759451656</v>
          </cell>
          <cell r="BB205">
            <v>1.9318059953376043</v>
          </cell>
          <cell r="BC205">
            <v>1.8970334874215273</v>
          </cell>
          <cell r="BD205">
            <v>1.8249462148995093</v>
          </cell>
          <cell r="BE205">
            <v>1.7008498722863425</v>
          </cell>
          <cell r="BF205">
            <v>1.5171580860794174</v>
          </cell>
          <cell r="BG205">
            <v>1.2774471084788692</v>
          </cell>
          <cell r="BH205">
            <v>0.99896363883047545</v>
          </cell>
          <cell r="BI205">
            <v>0.71126211084729829</v>
          </cell>
        </row>
        <row r="206">
          <cell r="Y206">
            <v>4.2</v>
          </cell>
          <cell r="Z206">
            <v>4.0848253329883075</v>
          </cell>
          <cell r="AA206">
            <v>4.023262737300362</v>
          </cell>
          <cell r="AB206">
            <v>3.954706891005177</v>
          </cell>
          <cell r="AC206">
            <v>3.8665729176547248</v>
          </cell>
          <cell r="AD206">
            <v>3.7725666996809473</v>
          </cell>
          <cell r="AE206">
            <v>3.673083124447718</v>
          </cell>
          <cell r="AF206">
            <v>3.559661868916856</v>
          </cell>
          <cell r="AG206">
            <v>3.4079025539505965</v>
          </cell>
          <cell r="AH206">
            <v>3.2172815596688915</v>
          </cell>
          <cell r="AI206">
            <v>2.9893437149492561</v>
          </cell>
          <cell r="AJ206">
            <v>2.7088737886057124</v>
          </cell>
          <cell r="AK206">
            <v>2.3646381808369692</v>
          </cell>
          <cell r="AL206">
            <v>1.9620943328869778</v>
          </cell>
          <cell r="AM206">
            <v>1.5262939780519231</v>
          </cell>
          <cell r="AN206">
            <v>1.0938471816974009</v>
          </cell>
          <cell r="AO206">
            <v>0.70748168795250899</v>
          </cell>
          <cell r="AP206">
            <v>0.40239676167190547</v>
          </cell>
          <cell r="AS206">
            <v>0.27076490683114501</v>
          </cell>
          <cell r="AT206">
            <v>0.27166447368036734</v>
          </cell>
          <cell r="AU206">
            <v>0.27256702917581299</v>
          </cell>
          <cell r="AV206">
            <v>0.27256702917581299</v>
          </cell>
          <cell r="AW206">
            <v>0.27256702917581299</v>
          </cell>
          <cell r="AX206">
            <v>0.27256702917581299</v>
          </cell>
          <cell r="AY206">
            <v>0.27202189511746139</v>
          </cell>
          <cell r="AZ206">
            <v>0.27093380753699153</v>
          </cell>
          <cell r="BA206">
            <v>0.26930820469176958</v>
          </cell>
          <cell r="BB206">
            <v>0.26715373905423545</v>
          </cell>
          <cell r="BC206">
            <v>0.2623449717512592</v>
          </cell>
          <cell r="BD206">
            <v>0.25237586282471136</v>
          </cell>
          <cell r="BE206">
            <v>0.23521430415263098</v>
          </cell>
          <cell r="BF206">
            <v>0.20981115930414682</v>
          </cell>
          <cell r="BG206">
            <v>0.17666099613409159</v>
          </cell>
          <cell r="BH206">
            <v>0.13814889897685959</v>
          </cell>
          <cell r="BI206">
            <v>9.8362016071523992E-2</v>
          </cell>
        </row>
        <row r="207">
          <cell r="Y207">
            <v>558.16999553323978</v>
          </cell>
          <cell r="Z207">
            <v>531.91991178857518</v>
          </cell>
          <cell r="AA207">
            <v>521.14137940985222</v>
          </cell>
          <cell r="AB207">
            <v>508.35684951647465</v>
          </cell>
          <cell r="AC207">
            <v>493.3875339890829</v>
          </cell>
          <cell r="AD207">
            <v>468.01774192061538</v>
          </cell>
          <cell r="AE207">
            <v>441.68866134188124</v>
          </cell>
          <cell r="AF207">
            <v>413.59344965183345</v>
          </cell>
          <cell r="AG207">
            <v>377.85183915844829</v>
          </cell>
          <cell r="AH207">
            <v>335.33291717212495</v>
          </cell>
          <cell r="AI207">
            <v>287.69025287066086</v>
          </cell>
          <cell r="AJ207">
            <v>235.9761089994204</v>
          </cell>
          <cell r="AK207">
            <v>182.16622606979948</v>
          </cell>
          <cell r="AL207">
            <v>130.048262306119</v>
          </cell>
          <cell r="AM207">
            <v>84.344839047099029</v>
          </cell>
          <cell r="AN207">
            <v>48.466781483806777</v>
          </cell>
          <cell r="AO207">
            <v>23.920139756857886</v>
          </cell>
          <cell r="AP207">
            <v>9.7223352798794043</v>
          </cell>
          <cell r="AS207">
            <v>2.4115469931183546</v>
          </cell>
          <cell r="AT207">
            <v>2.458844318018687</v>
          </cell>
          <cell r="AU207">
            <v>2.5070692785608348</v>
          </cell>
          <cell r="AV207">
            <v>2.5547035948534909</v>
          </cell>
          <cell r="AW207">
            <v>2.5559084912343706</v>
          </cell>
          <cell r="AX207">
            <v>2.5559084912343706</v>
          </cell>
          <cell r="AY207">
            <v>2.5507966742519019</v>
          </cell>
          <cell r="AZ207">
            <v>2.5405934875548941</v>
          </cell>
          <cell r="BA207">
            <v>2.5253499266295649</v>
          </cell>
          <cell r="BB207">
            <v>2.5051471272165284</v>
          </cell>
          <cell r="BC207">
            <v>2.4600544789266308</v>
          </cell>
          <cell r="BD207">
            <v>2.3665724087274187</v>
          </cell>
          <cell r="BE207">
            <v>2.205645484933954</v>
          </cell>
          <cell r="BF207">
            <v>1.9674357725610867</v>
          </cell>
          <cell r="BG207">
            <v>1.6565809204964348</v>
          </cell>
          <cell r="BH207">
            <v>1.2954462798282116</v>
          </cell>
          <cell r="BI207">
            <v>0.92235775123768637</v>
          </cell>
        </row>
        <row r="208">
          <cell r="Y208">
            <v>820.30555400377796</v>
          </cell>
          <cell r="Z208">
            <v>801.12414100856518</v>
          </cell>
          <cell r="AA208">
            <v>797.1754900663052</v>
          </cell>
          <cell r="AB208">
            <v>790.25379110155723</v>
          </cell>
          <cell r="AC208">
            <v>775.66393093055365</v>
          </cell>
          <cell r="AD208">
            <v>768.30694314892287</v>
          </cell>
          <cell r="AE208">
            <v>738.33539226469543</v>
          </cell>
          <cell r="AF208">
            <v>705.31620513793462</v>
          </cell>
          <cell r="AG208">
            <v>662.18584157073087</v>
          </cell>
          <cell r="AH208">
            <v>609.29741135195127</v>
          </cell>
          <cell r="AI208">
            <v>547.77555928349261</v>
          </cell>
          <cell r="AJ208">
            <v>476.47364563614872</v>
          </cell>
          <cell r="AK208">
            <v>395.58139448588247</v>
          </cell>
          <cell r="AL208">
            <v>308.8551853966004</v>
          </cell>
          <cell r="AM208">
            <v>223.36281511138495</v>
          </cell>
          <cell r="AN208">
            <v>146.65910159508314</v>
          </cell>
          <cell r="AO208">
            <v>85.351441980564914</v>
          </cell>
          <cell r="AP208">
            <v>42.686224098145125</v>
          </cell>
          <cell r="AS208">
            <v>2.7842964232354319</v>
          </cell>
          <cell r="AT208">
            <v>2.8478037793958699</v>
          </cell>
          <cell r="AU208">
            <v>2.9104554625425791</v>
          </cell>
          <cell r="AV208">
            <v>2.9541122944807174</v>
          </cell>
          <cell r="AW208">
            <v>3.0352589215630927</v>
          </cell>
          <cell r="AX208">
            <v>3.0352589215630927</v>
          </cell>
          <cell r="AY208">
            <v>3.0291884037199663</v>
          </cell>
          <cell r="AZ208">
            <v>3.0170716501050863</v>
          </cell>
          <cell r="BA208">
            <v>2.9989692202044558</v>
          </cell>
          <cell r="BB208">
            <v>2.9749774664428199</v>
          </cell>
          <cell r="BC208">
            <v>2.921427872046849</v>
          </cell>
          <cell r="BD208">
            <v>2.8104136129090684</v>
          </cell>
          <cell r="BE208">
            <v>2.6193054872312516</v>
          </cell>
          <cell r="BF208">
            <v>2.3364204946102762</v>
          </cell>
          <cell r="BG208">
            <v>1.9672660564618523</v>
          </cell>
          <cell r="BH208">
            <v>1.5384020561531682</v>
          </cell>
          <cell r="BI208">
            <v>1.0953422639810553</v>
          </cell>
        </row>
        <row r="209">
          <cell r="Y209">
            <v>653.6588003529464</v>
          </cell>
          <cell r="Z209">
            <v>635.23979687084932</v>
          </cell>
          <cell r="AA209">
            <v>628.52512854489532</v>
          </cell>
          <cell r="AB209">
            <v>618.00174509682574</v>
          </cell>
          <cell r="AC209">
            <v>601.44027861758013</v>
          </cell>
          <cell r="AD209">
            <v>582.05584163829019</v>
          </cell>
          <cell r="AE209">
            <v>556.96254126201347</v>
          </cell>
          <cell r="AF209">
            <v>529.55276022403882</v>
          </cell>
          <cell r="AG209">
            <v>493.98832189674272</v>
          </cell>
          <cell r="AH209">
            <v>450.69698274209389</v>
          </cell>
          <cell r="AI209">
            <v>400.78356605855691</v>
          </cell>
          <cell r="AJ209">
            <v>343.88839140835478</v>
          </cell>
          <cell r="AK209">
            <v>280.74091516646024</v>
          </cell>
          <cell r="AL209">
            <v>214.72779013132137</v>
          </cell>
          <cell r="AM209">
            <v>151.47913682530182</v>
          </cell>
          <cell r="AN209">
            <v>96.507635092948732</v>
          </cell>
          <cell r="AO209">
            <v>54.134991720627632</v>
          </cell>
          <cell r="AP209">
            <v>25.868166152604182</v>
          </cell>
          <cell r="AS209">
            <v>2.8062612881437472</v>
          </cell>
          <cell r="AT209">
            <v>2.862386513906622</v>
          </cell>
          <cell r="AU209">
            <v>2.9110470846430343</v>
          </cell>
          <cell r="AV209">
            <v>2.9401575554894648</v>
          </cell>
          <cell r="AW209">
            <v>2.9631747768844696</v>
          </cell>
          <cell r="AX209">
            <v>2.9631747768844696</v>
          </cell>
          <cell r="AY209">
            <v>2.9572484273307005</v>
          </cell>
          <cell r="AZ209">
            <v>2.9454194336213777</v>
          </cell>
          <cell r="BA209">
            <v>2.9277469170196495</v>
          </cell>
          <cell r="BB209">
            <v>2.9043249416834924</v>
          </cell>
          <cell r="BC209">
            <v>2.8520470927331893</v>
          </cell>
          <cell r="BD209">
            <v>2.743669303209328</v>
          </cell>
          <cell r="BE209">
            <v>2.5570997905910935</v>
          </cell>
          <cell r="BF209">
            <v>2.2809330132072549</v>
          </cell>
          <cell r="BG209">
            <v>1.9205455971205083</v>
          </cell>
          <cell r="BH209">
            <v>1.5018666569482371</v>
          </cell>
          <cell r="BI209">
            <v>1.0693290597471443</v>
          </cell>
        </row>
        <row r="210">
          <cell r="Y210">
            <v>1806.7514390135939</v>
          </cell>
          <cell r="Z210">
            <v>1879.6929356788958</v>
          </cell>
          <cell r="AA210">
            <v>1931.6114769447422</v>
          </cell>
          <cell r="AB210">
            <v>1960.5198147990429</v>
          </cell>
          <cell r="AC210">
            <v>1901.5865439388328</v>
          </cell>
          <cell r="AD210">
            <v>1837.2469668705055</v>
          </cell>
          <cell r="AE210">
            <v>1751.0200676819131</v>
          </cell>
          <cell r="AF210">
            <v>1657.5196781218121</v>
          </cell>
          <cell r="AG210">
            <v>1536.9227112090884</v>
          </cell>
          <cell r="AH210">
            <v>1391.11153350327</v>
          </cell>
          <cell r="AI210">
            <v>1224.3810875822319</v>
          </cell>
          <cell r="AJ210">
            <v>1037.1157106498683</v>
          </cell>
          <cell r="AK210">
            <v>833.2856848739068</v>
          </cell>
          <cell r="AL210">
            <v>625.00323432021264</v>
          </cell>
          <cell r="AM210">
            <v>430.57240207464622</v>
          </cell>
          <cell r="AN210">
            <v>266.49881848078064</v>
          </cell>
          <cell r="AO210">
            <v>144.26818750149909</v>
          </cell>
          <cell r="AP210">
            <v>65.943749373405737</v>
          </cell>
          <cell r="AS210">
            <v>2.6734322115764821</v>
          </cell>
          <cell r="AT210">
            <v>2.8399338783782442</v>
          </cell>
          <cell r="AU210">
            <v>2.990450373932291</v>
          </cell>
          <cell r="AV210">
            <v>3.0203548776716138</v>
          </cell>
          <cell r="AW210">
            <v>3.0501431141168038</v>
          </cell>
          <cell r="AX210">
            <v>3.0501431141168038</v>
          </cell>
          <cell r="AY210">
            <v>3.0440428278885703</v>
          </cell>
          <cell r="AZ210">
            <v>3.0318666565770158</v>
          </cell>
          <cell r="BA210">
            <v>3.0136754566375537</v>
          </cell>
          <cell r="BB210">
            <v>2.9895660529844532</v>
          </cell>
          <cell r="BC210">
            <v>2.9357538640307328</v>
          </cell>
          <cell r="BD210">
            <v>2.8241952171975648</v>
          </cell>
          <cell r="BE210">
            <v>2.6321499424281303</v>
          </cell>
          <cell r="BF210">
            <v>2.3478777486458919</v>
          </cell>
          <cell r="BG210">
            <v>1.9769130643598407</v>
          </cell>
          <cell r="BH210">
            <v>1.545946016329395</v>
          </cell>
          <cell r="BI210">
            <v>1.1007135636265288</v>
          </cell>
        </row>
        <row r="211">
          <cell r="Y211">
            <v>396.91979598081855</v>
          </cell>
          <cell r="Z211">
            <v>382.36500213281187</v>
          </cell>
          <cell r="AA211">
            <v>375.7701555311146</v>
          </cell>
          <cell r="AB211">
            <v>368.11265315808453</v>
          </cell>
          <cell r="AC211">
            <v>355.17970386599347</v>
          </cell>
          <cell r="AD211">
            <v>341.56631355104764</v>
          </cell>
          <cell r="AE211">
            <v>327.36667564543575</v>
          </cell>
          <cell r="AF211">
            <v>311.80787176151006</v>
          </cell>
          <cell r="AG211">
            <v>291.57024169601141</v>
          </cell>
          <cell r="AH211">
            <v>266.86800603466804</v>
          </cell>
          <cell r="AI211">
            <v>238.29220688375582</v>
          </cell>
          <cell r="AJ211">
            <v>205.51901233100634</v>
          </cell>
          <cell r="AK211">
            <v>168.84868279044625</v>
          </cell>
          <cell r="AL211">
            <v>130.15346865185637</v>
          </cell>
          <cell r="AM211">
            <v>92.683389588411274</v>
          </cell>
          <cell r="AN211">
            <v>59.726852590547217</v>
          </cell>
          <cell r="AO211">
            <v>33.974624692248369</v>
          </cell>
          <cell r="AP211">
            <v>16.518682629292236</v>
          </cell>
          <cell r="AS211">
            <v>3.0976499066924164</v>
          </cell>
          <cell r="AT211">
            <v>3.1348217055727252</v>
          </cell>
          <cell r="AU211">
            <v>3.1724395660395981</v>
          </cell>
          <cell r="AV211">
            <v>3.1724395660395981</v>
          </cell>
          <cell r="AW211">
            <v>3.1724395660395981</v>
          </cell>
          <cell r="AX211">
            <v>3.1724395660395981</v>
          </cell>
          <cell r="AY211">
            <v>3.1660946869075191</v>
          </cell>
          <cell r="AZ211">
            <v>3.1534303081598889</v>
          </cell>
          <cell r="BA211">
            <v>3.1345097263109296</v>
          </cell>
          <cell r="BB211">
            <v>3.1094336485004423</v>
          </cell>
          <cell r="BC211">
            <v>3.0534638428274343</v>
          </cell>
          <cell r="BD211">
            <v>2.9374322167999916</v>
          </cell>
          <cell r="BE211">
            <v>2.7376868260575922</v>
          </cell>
          <cell r="BF211">
            <v>2.4420166488433721</v>
          </cell>
          <cell r="BG211">
            <v>2.0561780183261189</v>
          </cell>
          <cell r="BH211">
            <v>1.6079312103310246</v>
          </cell>
          <cell r="BI211">
            <v>1.1448470217556892</v>
          </cell>
        </row>
        <row r="212">
          <cell r="Y212">
            <v>324.28402483758845</v>
          </cell>
          <cell r="Z212">
            <v>308.62477895591331</v>
          </cell>
          <cell r="AA212">
            <v>301.25235234114274</v>
          </cell>
          <cell r="AB212">
            <v>292.86141191078588</v>
          </cell>
          <cell r="AC212">
            <v>282.64165971186316</v>
          </cell>
          <cell r="AD212">
            <v>268.83277245951899</v>
          </cell>
          <cell r="AE212">
            <v>254.69256149856503</v>
          </cell>
          <cell r="AF212">
            <v>239.51222996631284</v>
          </cell>
          <cell r="AG212">
            <v>220.09781734699604</v>
          </cell>
          <cell r="AH212">
            <v>196.85524319346422</v>
          </cell>
          <cell r="AI212">
            <v>170.6031142126327</v>
          </cell>
          <cell r="AJ212">
            <v>141.73054521643715</v>
          </cell>
          <cell r="AK212">
            <v>111.16289254269877</v>
          </cell>
          <cell r="AL212">
            <v>80.935562243405357</v>
          </cell>
          <cell r="AM212">
            <v>53.773169404810943</v>
          </cell>
          <cell r="AN212">
            <v>31.834378123753364</v>
          </cell>
          <cell r="AO212">
            <v>16.308558434100778</v>
          </cell>
          <cell r="AP212">
            <v>6.9526315865628945</v>
          </cell>
          <cell r="AS212">
            <v>4.1435477874933087</v>
          </cell>
          <cell r="AT212">
            <v>4.1980744060771347</v>
          </cell>
          <cell r="AU212">
            <v>4.2533185624538552</v>
          </cell>
          <cell r="AV212">
            <v>4.2958517480783938</v>
          </cell>
          <cell r="AW212">
            <v>4.2942158563236035</v>
          </cell>
          <cell r="AX212">
            <v>4.2942158563236035</v>
          </cell>
          <cell r="AY212">
            <v>4.285627424610956</v>
          </cell>
          <cell r="AZ212">
            <v>4.2684849149125119</v>
          </cell>
          <cell r="BA212">
            <v>4.2428740054230367</v>
          </cell>
          <cell r="BB212">
            <v>4.2089310133796527</v>
          </cell>
          <cell r="BC212">
            <v>4.1331702551388192</v>
          </cell>
          <cell r="BD212">
            <v>3.9761097854435441</v>
          </cell>
          <cell r="BE212">
            <v>3.705734320033383</v>
          </cell>
          <cell r="BF212">
            <v>3.3055150134697771</v>
          </cell>
          <cell r="BG212">
            <v>2.783243641341552</v>
          </cell>
          <cell r="BH212">
            <v>2.1764965275290931</v>
          </cell>
          <cell r="BI212">
            <v>1.5496655276007136</v>
          </cell>
        </row>
        <row r="213">
          <cell r="Y213">
            <v>256.41998245933939</v>
          </cell>
          <cell r="Z213">
            <v>241.97836219947411</v>
          </cell>
          <cell r="AA213">
            <v>237.04764917663718</v>
          </cell>
          <cell r="AB213">
            <v>231.19291213965636</v>
          </cell>
          <cell r="AC213">
            <v>226.44953461891356</v>
          </cell>
          <cell r="AD213">
            <v>215.87510423415179</v>
          </cell>
          <cell r="AE213">
            <v>203.58298863339024</v>
          </cell>
          <cell r="AF213">
            <v>190.48079203461043</v>
          </cell>
          <cell r="AG213">
            <v>173.82901030585276</v>
          </cell>
          <cell r="AH213">
            <v>154.04313399164309</v>
          </cell>
          <cell r="AI213">
            <v>131.90612598249839</v>
          </cell>
          <cell r="AJ213">
            <v>107.93563525649557</v>
          </cell>
          <cell r="AK213">
            <v>83.073469299348901</v>
          </cell>
          <cell r="AL213">
            <v>59.085671058434983</v>
          </cell>
          <cell r="AM213">
            <v>38.145983776957209</v>
          </cell>
          <cell r="AN213">
            <v>21.79563506921361</v>
          </cell>
          <cell r="AO213">
            <v>10.680472544958809</v>
          </cell>
          <cell r="AP213">
            <v>4.3013807751872708</v>
          </cell>
          <cell r="AS213">
            <v>5.6263063060126193</v>
          </cell>
          <cell r="AT213">
            <v>5.7388324321328721</v>
          </cell>
          <cell r="AU213">
            <v>5.8536090807755299</v>
          </cell>
          <cell r="AV213">
            <v>6.0233637441180194</v>
          </cell>
          <cell r="AW213">
            <v>6.0602414813269059</v>
          </cell>
          <cell r="AX213">
            <v>6.0602414813269059</v>
          </cell>
          <cell r="AY213">
            <v>6.0481209983642517</v>
          </cell>
          <cell r="AZ213">
            <v>6.0239285143707946</v>
          </cell>
          <cell r="BA213">
            <v>5.98778494328457</v>
          </cell>
          <cell r="BB213">
            <v>5.9398826637382935</v>
          </cell>
          <cell r="BC213">
            <v>5.8329647757910044</v>
          </cell>
          <cell r="BD213">
            <v>5.6113121143109463</v>
          </cell>
          <cell r="BE213">
            <v>5.2297428905378016</v>
          </cell>
          <cell r="BF213">
            <v>4.6649306583597188</v>
          </cell>
          <cell r="BG213">
            <v>3.9278716143388825</v>
          </cell>
          <cell r="BH213">
            <v>3.0715956024130056</v>
          </cell>
          <cell r="BI213">
            <v>2.1869760689180593</v>
          </cell>
        </row>
        <row r="214">
          <cell r="Y214">
            <v>1807.5334262544441</v>
          </cell>
          <cell r="Z214">
            <v>1697.9697965305343</v>
          </cell>
          <cell r="AA214">
            <v>1646.6590774034373</v>
          </cell>
          <cell r="AB214">
            <v>1588.6826274012337</v>
          </cell>
          <cell r="AC214">
            <v>1521.1093439158185</v>
          </cell>
          <cell r="AD214">
            <v>1428.9920607144431</v>
          </cell>
          <cell r="AE214">
            <v>1334.7188659920016</v>
          </cell>
          <cell r="AF214">
            <v>1235.6184884331562</v>
          </cell>
          <cell r="AG214">
            <v>1111.253125152256</v>
          </cell>
          <cell r="AH214">
            <v>965.76245111098251</v>
          </cell>
          <cell r="AI214">
            <v>806.18961136895086</v>
          </cell>
          <cell r="AJ214">
            <v>638.7514293885913</v>
          </cell>
          <cell r="AK214">
            <v>472.134105319387</v>
          </cell>
          <cell r="AL214">
            <v>319.27309475928303</v>
          </cell>
          <cell r="AM214">
            <v>193.64737294994518</v>
          </cell>
          <cell r="AN214">
            <v>102.3334361805482</v>
          </cell>
          <cell r="AO214">
            <v>45.407460689372648</v>
          </cell>
          <cell r="AP214">
            <v>16.059838115439064</v>
          </cell>
          <cell r="AS214">
            <v>4.3155253965861835</v>
          </cell>
          <cell r="AT214">
            <v>4.3862842908321724</v>
          </cell>
          <cell r="AU214">
            <v>4.4582033731560422</v>
          </cell>
          <cell r="AV214">
            <v>4.5206182203802268</v>
          </cell>
          <cell r="AW214">
            <v>4.5218919927725576</v>
          </cell>
          <cell r="AX214">
            <v>4.5218919927725576</v>
          </cell>
          <cell r="AY214">
            <v>4.5128482087870125</v>
          </cell>
          <cell r="AZ214">
            <v>4.4947968159518643</v>
          </cell>
          <cell r="BA214">
            <v>4.4678280350561534</v>
          </cell>
          <cell r="BB214">
            <v>4.4320854107757039</v>
          </cell>
          <cell r="BC214">
            <v>4.3523078733817409</v>
          </cell>
          <cell r="BD214">
            <v>4.1869201741932347</v>
          </cell>
          <cell r="BE214">
            <v>3.9022096023480946</v>
          </cell>
          <cell r="BF214">
            <v>3.4807709652945</v>
          </cell>
          <cell r="BG214">
            <v>2.9308091527779685</v>
          </cell>
          <cell r="BH214">
            <v>2.2918927574723709</v>
          </cell>
          <cell r="BI214">
            <v>1.6318276433203274</v>
          </cell>
        </row>
        <row r="215">
          <cell r="Y215">
            <v>238.37982129321796</v>
          </cell>
          <cell r="Z215">
            <v>239.75298834722713</v>
          </cell>
          <cell r="AA215">
            <v>240.21153538088345</v>
          </cell>
          <cell r="AB215">
            <v>237.06171352532618</v>
          </cell>
          <cell r="AC215">
            <v>232.94243440324783</v>
          </cell>
          <cell r="AD215">
            <v>224.11528091775858</v>
          </cell>
          <cell r="AE215">
            <v>214.89969964735687</v>
          </cell>
          <cell r="AF215">
            <v>204.79257663395563</v>
          </cell>
          <cell r="AG215">
            <v>191.63638708709607</v>
          </cell>
          <cell r="AH215">
            <v>175.56481923271951</v>
          </cell>
          <cell r="AI215">
            <v>156.95487166912389</v>
          </cell>
          <cell r="AJ215">
            <v>135.57241891522969</v>
          </cell>
          <cell r="AK215">
            <v>111.58964764444126</v>
          </cell>
          <cell r="AL215">
            <v>86.212216488948073</v>
          </cell>
          <cell r="AM215">
            <v>61.561185720806201</v>
          </cell>
          <cell r="AN215">
            <v>39.80347785498271</v>
          </cell>
          <cell r="AO215">
            <v>22.733858523774611</v>
          </cell>
          <cell r="AP215">
            <v>11.109197545546289</v>
          </cell>
          <cell r="AS215">
            <v>3.2409741861128811</v>
          </cell>
          <cell r="AT215">
            <v>3.342728968087799</v>
          </cell>
          <cell r="AU215">
            <v>3.4067058206300174</v>
          </cell>
          <cell r="AV215">
            <v>3.4680265254013576</v>
          </cell>
          <cell r="AW215">
            <v>3.4680879074882145</v>
          </cell>
          <cell r="AX215">
            <v>3.4680879074882145</v>
          </cell>
          <cell r="AY215">
            <v>3.4611517316732381</v>
          </cell>
          <cell r="AZ215">
            <v>3.447307124746545</v>
          </cell>
          <cell r="BA215">
            <v>3.4266232819980655</v>
          </cell>
          <cell r="BB215">
            <v>3.3992102957420811</v>
          </cell>
          <cell r="BC215">
            <v>3.3380245104187236</v>
          </cell>
          <cell r="BD215">
            <v>3.2111795790228119</v>
          </cell>
          <cell r="BE215">
            <v>2.9928193676492607</v>
          </cell>
          <cell r="BF215">
            <v>2.6695948759431403</v>
          </cell>
          <cell r="BG215">
            <v>2.2477988855441238</v>
          </cell>
          <cell r="BH215">
            <v>1.7577787284955044</v>
          </cell>
          <cell r="BI215">
            <v>1.2515384546887987</v>
          </cell>
        </row>
        <row r="216">
          <cell r="Y216">
            <v>1454.7414738190216</v>
          </cell>
          <cell r="Z216">
            <v>1390.2523720942966</v>
          </cell>
          <cell r="AA216">
            <v>1338.9759549401645</v>
          </cell>
          <cell r="AB216">
            <v>1281.9546116544968</v>
          </cell>
          <cell r="AC216">
            <v>1215.8668233626979</v>
          </cell>
          <cell r="AD216">
            <v>1136.891019761782</v>
          </cell>
          <cell r="AE216">
            <v>1051.1661295898073</v>
          </cell>
          <cell r="AF216">
            <v>962.26221310588255</v>
          </cell>
          <cell r="AG216">
            <v>852.11486870173997</v>
          </cell>
          <cell r="AH216">
            <v>725.33407224532755</v>
          </cell>
          <cell r="AI216">
            <v>589.18383298958508</v>
          </cell>
          <cell r="AJ216">
            <v>450.83854822973825</v>
          </cell>
          <cell r="AK216">
            <v>318.8753614492926</v>
          </cell>
          <cell r="AL216">
            <v>203.97516114012046</v>
          </cell>
          <cell r="AM216">
            <v>115.39189554690599</v>
          </cell>
          <cell r="AN216">
            <v>55.806848772120006</v>
          </cell>
          <cell r="AO216">
            <v>22.063876493883093</v>
          </cell>
          <cell r="AP216">
            <v>6.6734189665480628</v>
          </cell>
          <cell r="AS216">
            <v>5.5381839207229184</v>
          </cell>
          <cell r="AT216">
            <v>5.6289899603933762</v>
          </cell>
          <cell r="AU216">
            <v>5.7212848882912137</v>
          </cell>
          <cell r="AV216">
            <v>5.7956615918389991</v>
          </cell>
          <cell r="AW216">
            <v>5.824093989287964</v>
          </cell>
          <cell r="AX216">
            <v>5.824093989287964</v>
          </cell>
          <cell r="AY216">
            <v>5.812445801309388</v>
          </cell>
          <cell r="AZ216">
            <v>5.7891960181041506</v>
          </cell>
          <cell r="BA216">
            <v>5.7544608419955257</v>
          </cell>
          <cell r="BB216">
            <v>5.7084251552595617</v>
          </cell>
          <cell r="BC216">
            <v>5.6056735024648896</v>
          </cell>
          <cell r="BD216">
            <v>5.3926579093712235</v>
          </cell>
          <cell r="BE216">
            <v>5.0259571715339799</v>
          </cell>
          <cell r="BF216">
            <v>4.4831537970083097</v>
          </cell>
          <cell r="BG216">
            <v>3.7748154970809962</v>
          </cell>
          <cell r="BH216">
            <v>2.9519057187173381</v>
          </cell>
          <cell r="BI216">
            <v>2.1017568717267441</v>
          </cell>
        </row>
        <row r="217">
          <cell r="Y217">
            <v>1106.8633126575778</v>
          </cell>
          <cell r="Z217">
            <v>1025.9305717826117</v>
          </cell>
          <cell r="AA217">
            <v>993.41040754720859</v>
          </cell>
          <cell r="AB217">
            <v>955.04144717631368</v>
          </cell>
          <cell r="AC217">
            <v>911.44347678247561</v>
          </cell>
          <cell r="AD217">
            <v>858.72549342866228</v>
          </cell>
          <cell r="AE217">
            <v>781.36128819987061</v>
          </cell>
          <cell r="AF217">
            <v>702.70719016745932</v>
          </cell>
          <cell r="AG217">
            <v>607.14829228197061</v>
          </cell>
          <cell r="AH217">
            <v>499.92657347773638</v>
          </cell>
          <cell r="AI217">
            <v>388.58540815255094</v>
          </cell>
          <cell r="AJ217">
            <v>280.93013351751551</v>
          </cell>
          <cell r="AK217">
            <v>184.76086297683582</v>
          </cell>
          <cell r="AL217">
            <v>107.66436425194212</v>
          </cell>
          <cell r="AM217">
            <v>54.063987982809671</v>
          </cell>
          <cell r="AN217">
            <v>22.372531185108318</v>
          </cell>
          <cell r="AO217">
            <v>7.1601430838380828</v>
          </cell>
          <cell r="AP217">
            <v>1.5944046511607466</v>
          </cell>
          <cell r="AS217">
            <v>2.3149676397170142</v>
          </cell>
          <cell r="AT217">
            <v>2.3913615718276757</v>
          </cell>
          <cell r="AU217">
            <v>2.4702765036979888</v>
          </cell>
          <cell r="AV217">
            <v>2.551795628320022</v>
          </cell>
          <cell r="AW217">
            <v>2.6219865812864538</v>
          </cell>
          <cell r="AX217">
            <v>2.6219865812864538</v>
          </cell>
          <cell r="AY217">
            <v>2.6167426081238809</v>
          </cell>
          <cell r="AZ217">
            <v>2.6062756376913856</v>
          </cell>
          <cell r="BA217">
            <v>2.5906379838652374</v>
          </cell>
          <cell r="BB217">
            <v>2.5699128799943156</v>
          </cell>
          <cell r="BC217">
            <v>2.5236544481544181</v>
          </cell>
          <cell r="BD217">
            <v>2.42775557912455</v>
          </cell>
          <cell r="BE217">
            <v>2.2626681997440805</v>
          </cell>
          <cell r="BF217">
            <v>2.0183000341717197</v>
          </cell>
          <cell r="BG217">
            <v>1.6994086287725876</v>
          </cell>
          <cell r="BH217">
            <v>1.3289375477001633</v>
          </cell>
          <cell r="BI217">
            <v>0.94620353396251589</v>
          </cell>
        </row>
        <row r="218">
          <cell r="Y218">
            <v>1567.5846848129866</v>
          </cell>
          <cell r="Z218">
            <v>1494.0237712727744</v>
          </cell>
          <cell r="AA218">
            <v>1456.7753593386615</v>
          </cell>
          <cell r="AB218">
            <v>1418.506371680138</v>
          </cell>
          <cell r="AC218">
            <v>1365.8030251507134</v>
          </cell>
          <cell r="AD218">
            <v>1294.7114069302518</v>
          </cell>
          <cell r="AE218">
            <v>1207.4518347758394</v>
          </cell>
          <cell r="AF218">
            <v>1115.9163289464072</v>
          </cell>
          <cell r="AG218">
            <v>1001.2691785042909</v>
          </cell>
          <cell r="AH218">
            <v>867.47609781602182</v>
          </cell>
          <cell r="AI218">
            <v>721.19674975098951</v>
          </cell>
          <cell r="AJ218">
            <v>568.45556855617872</v>
          </cell>
          <cell r="AK218">
            <v>417.43829327114207</v>
          </cell>
          <cell r="AL218">
            <v>279.97957004821359</v>
          </cell>
          <cell r="AM218">
            <v>168.08826141382428</v>
          </cell>
          <cell r="AN218">
            <v>87.68816044986076</v>
          </cell>
          <cell r="AO218">
            <v>38.268269707720584</v>
          </cell>
          <cell r="AP218">
            <v>13.238619760106909</v>
          </cell>
          <cell r="AS218">
            <v>0.45808321247464173</v>
          </cell>
          <cell r="AT218">
            <v>0.46861912636155845</v>
          </cell>
          <cell r="AU218">
            <v>0.48127184277332047</v>
          </cell>
          <cell r="AV218">
            <v>0.49137855147156018</v>
          </cell>
          <cell r="AW218">
            <v>0.49666330878179943</v>
          </cell>
          <cell r="AX218">
            <v>0.49666330878179943</v>
          </cell>
          <cell r="AY218">
            <v>0.49566998216423586</v>
          </cell>
          <cell r="AZ218">
            <v>0.49368730223557888</v>
          </cell>
          <cell r="BA218">
            <v>0.4907251784221654</v>
          </cell>
          <cell r="BB218">
            <v>0.48679937699478809</v>
          </cell>
          <cell r="BC218">
            <v>0.47803698820888191</v>
          </cell>
          <cell r="BD218">
            <v>0.45987158265694439</v>
          </cell>
          <cell r="BE218">
            <v>0.42860031503627216</v>
          </cell>
          <cell r="BF218">
            <v>0.38231148101235474</v>
          </cell>
          <cell r="BG218">
            <v>0.32190626701240266</v>
          </cell>
          <cell r="BH218">
            <v>0.2517307008036988</v>
          </cell>
          <cell r="BI218">
            <v>0.17923225897223349</v>
          </cell>
        </row>
        <row r="219">
          <cell r="Y219">
            <v>3920.9383887896388</v>
          </cell>
          <cell r="Z219">
            <v>3470.0767222026993</v>
          </cell>
          <cell r="AA219">
            <v>3242.6894693742729</v>
          </cell>
          <cell r="AB219">
            <v>2995.8549234374523</v>
          </cell>
          <cell r="AC219">
            <v>2674.2014249998056</v>
          </cell>
          <cell r="AD219">
            <v>2360.9717186012585</v>
          </cell>
          <cell r="AE219">
            <v>2061.0252908610305</v>
          </cell>
          <cell r="AF219">
            <v>1770.1525831888443</v>
          </cell>
          <cell r="AG219">
            <v>1433.6076594688275</v>
          </cell>
          <cell r="AH219">
            <v>1080.1214718467047</v>
          </cell>
          <cell r="AI219">
            <v>744.43945883066351</v>
          </cell>
          <cell r="AJ219">
            <v>459.10135984060787</v>
          </cell>
          <cell r="AK219">
            <v>244.63442206855464</v>
          </cell>
          <cell r="AL219">
            <v>107.5081670253121</v>
          </cell>
          <cell r="AM219">
            <v>36.795199656837653</v>
          </cell>
          <cell r="AN219">
            <v>8.7643735810824595</v>
          </cell>
          <cell r="AO219">
            <v>1.1443352136635694</v>
          </cell>
          <cell r="AP219">
            <v>2.515163354816875E-2</v>
          </cell>
          <cell r="AS219">
            <v>31.070134270090104</v>
          </cell>
          <cell r="AT219">
            <v>31.846887626842353</v>
          </cell>
          <cell r="AU219">
            <v>32.61121292988657</v>
          </cell>
          <cell r="AV219">
            <v>32.61121292988657</v>
          </cell>
          <cell r="AW219">
            <v>32.61121292988657</v>
          </cell>
          <cell r="AX219">
            <v>32.61121292988657</v>
          </cell>
          <cell r="AY219">
            <v>32.545990504026797</v>
          </cell>
          <cell r="AZ219">
            <v>32.415806542010692</v>
          </cell>
          <cell r="BA219">
            <v>32.221311702758626</v>
          </cell>
          <cell r="BB219">
            <v>31.963541209136558</v>
          </cell>
          <cell r="BC219">
            <v>31.388197467372098</v>
          </cell>
          <cell r="BD219">
            <v>30.195445963611956</v>
          </cell>
          <cell r="BE219">
            <v>28.14215563808634</v>
          </cell>
          <cell r="BF219">
            <v>25.102802829173012</v>
          </cell>
          <cell r="BG219">
            <v>21.136559982163671</v>
          </cell>
          <cell r="BH219">
            <v>16.528789906051987</v>
          </cell>
          <cell r="BI219">
            <v>11.768498413109011</v>
          </cell>
        </row>
        <row r="220">
          <cell r="Y220">
            <v>133.66592608149202</v>
          </cell>
          <cell r="Z220">
            <v>120.12140484544638</v>
          </cell>
          <cell r="AA220">
            <v>113.37619016384534</v>
          </cell>
          <cell r="AB220">
            <v>108.61511944917807</v>
          </cell>
          <cell r="AC220">
            <v>101.04812988894496</v>
          </cell>
          <cell r="AD220">
            <v>91.806222340785681</v>
          </cell>
          <cell r="AE220">
            <v>82.548696105359824</v>
          </cell>
          <cell r="AF220">
            <v>73.267663217093386</v>
          </cell>
          <cell r="AG220">
            <v>62.150787994164887</v>
          </cell>
          <cell r="AH220">
            <v>49.910363039507068</v>
          </cell>
          <cell r="AI220">
            <v>37.516354702306351</v>
          </cell>
          <cell r="AJ220">
            <v>25.963503158456678</v>
          </cell>
          <cell r="AK220">
            <v>16.133121970100508</v>
          </cell>
          <cell r="AL220">
            <v>8.7290265984982902</v>
          </cell>
          <cell r="AM220">
            <v>3.9774134907050804</v>
          </cell>
          <cell r="AN220">
            <v>1.4427818932764416</v>
          </cell>
          <cell r="AO220">
            <v>0.38225244268315633</v>
          </cell>
          <cell r="AP220">
            <v>6.2809218587169799E-2</v>
          </cell>
          <cell r="AS220">
            <v>6.7299707236868178</v>
          </cell>
          <cell r="AT220">
            <v>6.8309202845421195</v>
          </cell>
          <cell r="AU220">
            <v>7.094648940241278</v>
          </cell>
          <cell r="AV220">
            <v>7.2152579722253787</v>
          </cell>
          <cell r="AW220">
            <v>7.2272592008065351</v>
          </cell>
          <cell r="AX220">
            <v>7.2272592008065351</v>
          </cell>
          <cell r="AY220">
            <v>7.2128046824049221</v>
          </cell>
          <cell r="AZ220">
            <v>7.1839534636753024</v>
          </cell>
          <cell r="BA220">
            <v>7.1408497428932503</v>
          </cell>
          <cell r="BB220">
            <v>7.0837229449501038</v>
          </cell>
          <cell r="BC220">
            <v>6.956215931941002</v>
          </cell>
          <cell r="BD220">
            <v>6.6918797265272438</v>
          </cell>
          <cell r="BE220">
            <v>6.2368319051233909</v>
          </cell>
          <cell r="BF220">
            <v>5.5632540593700641</v>
          </cell>
          <cell r="BG220">
            <v>4.6842599179895936</v>
          </cell>
          <cell r="BH220">
            <v>3.6630912558678612</v>
          </cell>
          <cell r="BI220">
            <v>2.6081209741779161</v>
          </cell>
        </row>
        <row r="221">
          <cell r="Y221">
            <v>786.25921376206281</v>
          </cell>
          <cell r="Z221">
            <v>692.89862380992395</v>
          </cell>
          <cell r="AA221">
            <v>651.37950540481972</v>
          </cell>
          <cell r="AB221">
            <v>602.80381785229952</v>
          </cell>
          <cell r="AC221">
            <v>535.59814972254242</v>
          </cell>
          <cell r="AD221">
            <v>470.45476746496701</v>
          </cell>
          <cell r="AE221">
            <v>408.39170653588724</v>
          </cell>
          <cell r="AF221">
            <v>348.57378045274322</v>
          </cell>
          <cell r="AG221">
            <v>279.81130741476335</v>
          </cell>
          <cell r="AH221">
            <v>208.23341988238147</v>
          </cell>
          <cell r="AI221">
            <v>141.0975290010563</v>
          </cell>
          <cell r="AJ221">
            <v>85.036969104157336</v>
          </cell>
          <cell r="AK221">
            <v>43.911227521330389</v>
          </cell>
          <cell r="AL221">
            <v>18.46703841362207</v>
          </cell>
          <cell r="AM221">
            <v>5.930646913132497</v>
          </cell>
          <cell r="AN221">
            <v>1.2751513718960317</v>
          </cell>
          <cell r="AO221">
            <v>0.13459883877282525</v>
          </cell>
          <cell r="AP221">
            <v>-6.0755165991035944E-4</v>
          </cell>
          <cell r="AS221">
            <v>2.7592972879656843</v>
          </cell>
          <cell r="AT221">
            <v>2.8558726930444829</v>
          </cell>
          <cell r="AU221">
            <v>2.9415488738358175</v>
          </cell>
          <cell r="AV221">
            <v>2.9415488738358175</v>
          </cell>
          <cell r="AW221">
            <v>2.9415488738358175</v>
          </cell>
          <cell r="AX221">
            <v>2.9415488738358175</v>
          </cell>
          <cell r="AY221">
            <v>2.9356657760881459</v>
          </cell>
          <cell r="AZ221">
            <v>2.9239231129837933</v>
          </cell>
          <cell r="BA221">
            <v>2.9063795743058907</v>
          </cell>
          <cell r="BB221">
            <v>2.8831285377114435</v>
          </cell>
          <cell r="BC221">
            <v>2.8312322240326373</v>
          </cell>
          <cell r="BD221">
            <v>2.723645399519397</v>
          </cell>
          <cell r="BE221">
            <v>2.5384375123520777</v>
          </cell>
          <cell r="BF221">
            <v>2.2642862610180532</v>
          </cell>
          <cell r="BG221">
            <v>1.9065290317772006</v>
          </cell>
          <cell r="BH221">
            <v>1.4909057028497705</v>
          </cell>
          <cell r="BI221">
            <v>1.0615248604290362</v>
          </cell>
        </row>
        <row r="222">
          <cell r="Y222">
            <v>422.2974887072686</v>
          </cell>
          <cell r="Z222">
            <v>398.43151739847178</v>
          </cell>
          <cell r="AA222">
            <v>391.75409255246279</v>
          </cell>
          <cell r="AB222">
            <v>385.08814197367019</v>
          </cell>
          <cell r="AC222">
            <v>368.20221197762447</v>
          </cell>
          <cell r="AD222">
            <v>352.19143841086088</v>
          </cell>
          <cell r="AE222">
            <v>329.19274672386564</v>
          </cell>
          <cell r="AF222">
            <v>304.99239208775606</v>
          </cell>
          <cell r="AG222">
            <v>274.59424845619083</v>
          </cell>
          <cell r="AH222">
            <v>238.99148393014718</v>
          </cell>
          <cell r="AI222">
            <v>199.88464216603927</v>
          </cell>
          <cell r="AJ222">
            <v>158.75558600036194</v>
          </cell>
          <cell r="AK222">
            <v>117.70380659283899</v>
          </cell>
          <cell r="AL222">
            <v>79.90110548562113</v>
          </cell>
          <cell r="AM222">
            <v>48.693781183840514</v>
          </cell>
          <cell r="AN222">
            <v>25.887438540235021</v>
          </cell>
          <cell r="AO222">
            <v>11.575746004458846</v>
          </cell>
          <cell r="AP222">
            <v>4.1362750883897439</v>
          </cell>
          <cell r="AS222">
            <v>0.67673233597920668</v>
          </cell>
          <cell r="AT222">
            <v>0.69703430605858285</v>
          </cell>
          <cell r="AU222">
            <v>0.72143050677063325</v>
          </cell>
          <cell r="AV222">
            <v>0.73008767285188081</v>
          </cell>
          <cell r="AW222">
            <v>0.74307864342814867</v>
          </cell>
          <cell r="AX222">
            <v>0.74307864342814867</v>
          </cell>
          <cell r="AY222">
            <v>0.74159248614129236</v>
          </cell>
          <cell r="AZ222">
            <v>0.73862611619672724</v>
          </cell>
          <cell r="BA222">
            <v>0.73419435949954692</v>
          </cell>
          <cell r="BB222">
            <v>0.72832080462355053</v>
          </cell>
          <cell r="BC222">
            <v>0.71521103014032661</v>
          </cell>
          <cell r="BD222">
            <v>0.68803301099499414</v>
          </cell>
          <cell r="BE222">
            <v>0.64124676624733445</v>
          </cell>
          <cell r="BF222">
            <v>0.5719921154926223</v>
          </cell>
          <cell r="BG222">
            <v>0.48161736124478788</v>
          </cell>
          <cell r="BH222">
            <v>0.37662477649342402</v>
          </cell>
          <cell r="BI222">
            <v>0.26815684086331781</v>
          </cell>
        </row>
        <row r="223">
          <cell r="Y223">
            <v>1299.6451110609175</v>
          </cell>
          <cell r="Z223">
            <v>1181.0311666752646</v>
          </cell>
          <cell r="AA223">
            <v>1122.8065822122583</v>
          </cell>
          <cell r="AB223">
            <v>1059.5567876353607</v>
          </cell>
          <cell r="AC223">
            <v>976.30193173309067</v>
          </cell>
          <cell r="AD223">
            <v>892.61246302655059</v>
          </cell>
          <cell r="AE223">
            <v>809.62094849533355</v>
          </cell>
          <cell r="AF223">
            <v>725.56499258559893</v>
          </cell>
          <cell r="AG223">
            <v>623.83204159301795</v>
          </cell>
          <cell r="AH223">
            <v>510.25704013794962</v>
          </cell>
          <cell r="AI223">
            <v>393.10782025658295</v>
          </cell>
          <cell r="AJ223">
            <v>280.93971570575457</v>
          </cell>
          <cell r="AK223">
            <v>182.0301822482937</v>
          </cell>
          <cell r="AL223">
            <v>104.03780058774707</v>
          </cell>
          <cell r="AM223">
            <v>50.944501635711646</v>
          </cell>
          <cell r="AN223">
            <v>20.383325787253934</v>
          </cell>
          <cell r="AO223">
            <v>6.2220751460248751</v>
          </cell>
          <cell r="AP223">
            <v>1.2880519954853245</v>
          </cell>
          <cell r="AS223">
            <v>8.6006916200714176</v>
          </cell>
          <cell r="AT223">
            <v>8.7417119201190072</v>
          </cell>
          <cell r="AU223">
            <v>8.8850444441020642</v>
          </cell>
          <cell r="AV223">
            <v>8.8850444441020642</v>
          </cell>
          <cell r="AW223">
            <v>8.8850444441020642</v>
          </cell>
          <cell r="AX223">
            <v>8.8850444441020642</v>
          </cell>
          <cell r="AY223">
            <v>8.8672743552138602</v>
          </cell>
          <cell r="AZ223">
            <v>8.831805257793004</v>
          </cell>
          <cell r="BA223">
            <v>8.778814426246246</v>
          </cell>
          <cell r="BB223">
            <v>8.7085839108362766</v>
          </cell>
          <cell r="BC223">
            <v>8.551829400441223</v>
          </cell>
          <cell r="BD223">
            <v>8.2268598832244564</v>
          </cell>
          <cell r="BE223">
            <v>7.6674334111651925</v>
          </cell>
          <cell r="BF223">
            <v>6.8393506027593514</v>
          </cell>
          <cell r="BG223">
            <v>5.758733207523373</v>
          </cell>
          <cell r="BH223">
            <v>4.5033293682832767</v>
          </cell>
          <cell r="BI223">
            <v>3.2063705102176918</v>
          </cell>
        </row>
        <row r="224">
          <cell r="Y224">
            <v>280.44734179922801</v>
          </cell>
          <cell r="Z224">
            <v>261.852276303228</v>
          </cell>
          <cell r="AA224">
            <v>257.3278453781864</v>
          </cell>
          <cell r="AB224">
            <v>255.55598776832764</v>
          </cell>
          <cell r="AC224">
            <v>250.78968150748412</v>
          </cell>
          <cell r="AD224">
            <v>242.98428011306765</v>
          </cell>
          <cell r="AE224">
            <v>222.15404242603881</v>
          </cell>
          <cell r="AF224">
            <v>201.25588875749497</v>
          </cell>
          <cell r="AG224">
            <v>175.87831646265977</v>
          </cell>
          <cell r="AH224">
            <v>147.15513973792847</v>
          </cell>
          <cell r="AI224">
            <v>116.84718994218585</v>
          </cell>
          <cell r="AJ224">
            <v>87.517279347591852</v>
          </cell>
          <cell r="AK224">
            <v>61.173019310518093</v>
          </cell>
          <cell r="AL224">
            <v>39.358552732045297</v>
          </cell>
          <cell r="AM224">
            <v>22.990434557624255</v>
          </cell>
          <cell r="AN224">
            <v>11.865535330695376</v>
          </cell>
          <cell r="AO224">
            <v>5.1957218873427395</v>
          </cell>
          <cell r="AP224">
            <v>1.7979736945654001</v>
          </cell>
          <cell r="AS224">
            <v>1.996924142541971</v>
          </cell>
          <cell r="AT224">
            <v>2.0867857289563596</v>
          </cell>
          <cell r="AU224">
            <v>2.2188046028244122</v>
          </cell>
          <cell r="AV224">
            <v>2.3474952697882281</v>
          </cell>
          <cell r="AW224">
            <v>2.4696259927089108</v>
          </cell>
          <cell r="AX224">
            <v>2.4696259927089108</v>
          </cell>
          <cell r="AY224">
            <v>2.4696259927089108</v>
          </cell>
          <cell r="AZ224">
            <v>2.4696259927089108</v>
          </cell>
          <cell r="BA224">
            <v>2.4696259927089108</v>
          </cell>
          <cell r="BB224">
            <v>2.4696259927089108</v>
          </cell>
          <cell r="BC224">
            <v>2.4696259927089108</v>
          </cell>
          <cell r="BD224">
            <v>2.4696259927089108</v>
          </cell>
          <cell r="BE224">
            <v>2.4696259927089108</v>
          </cell>
          <cell r="BF224">
            <v>2.4696259927089108</v>
          </cell>
          <cell r="BG224">
            <v>2.4696259927089108</v>
          </cell>
          <cell r="BH224">
            <v>2.4696259927089108</v>
          </cell>
          <cell r="BI224">
            <v>2.4696259927089108</v>
          </cell>
        </row>
        <row r="240">
          <cell r="Y240">
            <v>581.24862850519014</v>
          </cell>
          <cell r="Z240">
            <v>582.99237439070566</v>
          </cell>
          <cell r="AA240">
            <v>591.73726000656609</v>
          </cell>
          <cell r="AB240">
            <v>608.85492611509119</v>
          </cell>
          <cell r="AC240">
            <v>623.40597341181262</v>
          </cell>
          <cell r="AD240">
            <v>636.4664776949752</v>
          </cell>
          <cell r="AE240">
            <v>649.16173256173249</v>
          </cell>
          <cell r="AF240">
            <v>10.269016866646844</v>
          </cell>
          <cell r="AG240">
            <v>11.661211243948237</v>
          </cell>
          <cell r="AH240">
            <v>11.845416187265004</v>
          </cell>
          <cell r="AI240">
            <v>11.341872253594167</v>
          </cell>
          <cell r="AJ240">
            <v>10.830774349221649</v>
          </cell>
          <cell r="AK240">
            <v>10.739660954282257</v>
          </cell>
          <cell r="AL240" t="e">
            <v>#REF!</v>
          </cell>
          <cell r="AM240" t="e">
            <v>#REF!</v>
          </cell>
          <cell r="AN240" t="e">
            <v>#REF!</v>
          </cell>
          <cell r="AO240" t="e">
            <v>#REF!</v>
          </cell>
          <cell r="AP240" t="e">
            <v>#REF!</v>
          </cell>
          <cell r="AR240">
            <v>0.47882842736883524</v>
          </cell>
          <cell r="AS240">
            <v>0.48840499591621195</v>
          </cell>
          <cell r="AT240">
            <v>0.49817309583453617</v>
          </cell>
          <cell r="AU240">
            <v>0.5081365577512269</v>
          </cell>
          <cell r="AV240">
            <v>0.51829928890625143</v>
          </cell>
          <cell r="AW240">
            <v>0.52866527468437652</v>
          </cell>
          <cell r="AX240">
            <v>0.53923858017806403</v>
          </cell>
          <cell r="AY240">
            <v>0.55002335178162531</v>
          </cell>
          <cell r="AZ240">
            <v>0.56102381881725782</v>
          </cell>
          <cell r="BA240">
            <v>0.57224429519360298</v>
          </cell>
          <cell r="BB240">
            <v>0.58368918109747503</v>
          </cell>
          <cell r="BC240">
            <v>0.59536296471942451</v>
          </cell>
          <cell r="BD240">
            <v>0.60727022401381303</v>
          </cell>
          <cell r="BE240">
            <v>0.61941562849408927</v>
          </cell>
          <cell r="BF240">
            <v>0.63180394106397109</v>
          </cell>
          <cell r="BG240">
            <v>0.64444001988525057</v>
          </cell>
          <cell r="BH240">
            <v>0.65732882028295558</v>
          </cell>
          <cell r="BI240">
            <v>0.67047539668861467</v>
          </cell>
        </row>
        <row r="241">
          <cell r="Y241">
            <v>1323.5183470204013</v>
          </cell>
          <cell r="Z241">
            <v>2791.3001938660263</v>
          </cell>
          <cell r="AA241">
            <v>2880.6218000697399</v>
          </cell>
          <cell r="AB241">
            <v>2961.057410910571</v>
          </cell>
          <cell r="AC241">
            <v>3019.9226628053543</v>
          </cell>
          <cell r="AD241">
            <v>3080.1650626415658</v>
          </cell>
          <cell r="AE241">
            <v>3123.087133342392</v>
          </cell>
          <cell r="AF241">
            <v>69.981057294890419</v>
          </cell>
          <cell r="AG241">
            <v>34.619280897917449</v>
          </cell>
          <cell r="AH241">
            <v>39.474164641130351</v>
          </cell>
          <cell r="AI241">
            <v>55.155430082093488</v>
          </cell>
          <cell r="AJ241">
            <v>49.597655248742072</v>
          </cell>
          <cell r="AK241">
            <v>50.254653296811227</v>
          </cell>
          <cell r="AL241" t="e">
            <v>#REF!</v>
          </cell>
          <cell r="AM241" t="e">
            <v>#REF!</v>
          </cell>
          <cell r="AN241" t="e">
            <v>#REF!</v>
          </cell>
          <cell r="AO241" t="e">
            <v>#REF!</v>
          </cell>
          <cell r="AP241" t="e">
            <v>#REF!</v>
          </cell>
          <cell r="AR241">
            <v>1.990680034736596</v>
          </cell>
          <cell r="AS241">
            <v>2.0304936354313279</v>
          </cell>
          <cell r="AT241">
            <v>2.0711035081399545</v>
          </cell>
          <cell r="AU241">
            <v>2.1125255783027534</v>
          </cell>
          <cell r="AV241">
            <v>2.1547760898688084</v>
          </cell>
          <cell r="AW241">
            <v>2.1978716116661845</v>
          </cell>
          <cell r="AX241">
            <v>2.2418290438995081</v>
          </cell>
          <cell r="AY241">
            <v>2.2866656247774984</v>
          </cell>
          <cell r="AZ241">
            <v>2.3323989372730485</v>
          </cell>
          <cell r="BA241">
            <v>2.3790469160185097</v>
          </cell>
          <cell r="BB241">
            <v>2.42662785433888</v>
          </cell>
          <cell r="BC241">
            <v>2.4751604114256578</v>
          </cell>
          <cell r="BD241">
            <v>2.524663619654171</v>
          </cell>
          <cell r="BE241">
            <v>2.5751568920472545</v>
          </cell>
          <cell r="BF241">
            <v>2.6266600298881997</v>
          </cell>
          <cell r="BG241">
            <v>2.6791932304859638</v>
          </cell>
          <cell r="BH241">
            <v>2.7327770950956833</v>
          </cell>
          <cell r="BI241">
            <v>2.7874326369975972</v>
          </cell>
        </row>
        <row r="242">
          <cell r="Y242">
            <v>496.83233250215335</v>
          </cell>
          <cell r="Z242">
            <v>510.74363781221365</v>
          </cell>
          <cell r="AA242">
            <v>516.36181782814788</v>
          </cell>
          <cell r="AB242">
            <v>528.18595677883832</v>
          </cell>
          <cell r="AC242">
            <v>536.56329077601788</v>
          </cell>
          <cell r="AD242">
            <v>554.25550255617964</v>
          </cell>
          <cell r="AE242">
            <v>573.64066824022848</v>
          </cell>
          <cell r="AF242">
            <v>3.4651109653313759</v>
          </cell>
          <cell r="AG242">
            <v>1.9828836021058813</v>
          </cell>
          <cell r="AH242">
            <v>0.88697118875496572</v>
          </cell>
          <cell r="AI242">
            <v>0.98682545709342684</v>
          </cell>
          <cell r="AJ242">
            <v>0.77124557346284106</v>
          </cell>
          <cell r="AK242">
            <v>0.78299279358203422</v>
          </cell>
          <cell r="AL242" t="e">
            <v>#REF!</v>
          </cell>
          <cell r="AM242" t="e">
            <v>#REF!</v>
          </cell>
          <cell r="AN242" t="e">
            <v>#REF!</v>
          </cell>
          <cell r="AO242" t="e">
            <v>#REF!</v>
          </cell>
          <cell r="AP242" t="e">
            <v>#REF!</v>
          </cell>
          <cell r="AR242">
            <v>7.8008447341311413</v>
          </cell>
          <cell r="AS242">
            <v>7.8008447341311413</v>
          </cell>
          <cell r="AT242">
            <v>7.8008447341311413</v>
          </cell>
          <cell r="AU242">
            <v>7.8008447341311413</v>
          </cell>
          <cell r="AV242">
            <v>7.8008447341311413</v>
          </cell>
          <cell r="AW242">
            <v>7.8008447341311413</v>
          </cell>
          <cell r="AX242">
            <v>7.8008447341311413</v>
          </cell>
          <cell r="AY242">
            <v>7.8008447341311413</v>
          </cell>
          <cell r="AZ242">
            <v>7.8008447341311413</v>
          </cell>
          <cell r="BA242">
            <v>7.8008447341311413</v>
          </cell>
          <cell r="BB242">
            <v>7.8008447341311413</v>
          </cell>
          <cell r="BC242">
            <v>7.8008447341311413</v>
          </cell>
          <cell r="BD242">
            <v>7.8008447341311413</v>
          </cell>
          <cell r="BE242">
            <v>7.8008447341311413</v>
          </cell>
          <cell r="BF242">
            <v>7.8008447341311413</v>
          </cell>
          <cell r="BG242">
            <v>7.8008447341311413</v>
          </cell>
          <cell r="BH242">
            <v>7.8008447341311413</v>
          </cell>
          <cell r="BI242">
            <v>7.8008447341311413</v>
          </cell>
        </row>
        <row r="243">
          <cell r="Y243">
            <v>169.85144597855836</v>
          </cell>
          <cell r="Z243">
            <v>179.0234240614005</v>
          </cell>
          <cell r="AA243">
            <v>182.42486911856707</v>
          </cell>
          <cell r="AB243">
            <v>188.80183855686005</v>
          </cell>
          <cell r="AC243">
            <v>196.15966405369616</v>
          </cell>
          <cell r="AD243">
            <v>203.4138173717393</v>
          </cell>
          <cell r="AE243">
            <v>208.49021726530702</v>
          </cell>
          <cell r="AF243">
            <v>19.285456611114078</v>
          </cell>
          <cell r="AG243">
            <v>7.8390813318833654</v>
          </cell>
          <cell r="AH243">
            <v>8.4412593093751802</v>
          </cell>
          <cell r="AI243">
            <v>8.8255160456766255</v>
          </cell>
          <cell r="AJ243">
            <v>9.3168389895155403</v>
          </cell>
          <cell r="AK243">
            <v>9.8108149426461857</v>
          </cell>
          <cell r="AL243" t="e">
            <v>#REF!</v>
          </cell>
          <cell r="AM243" t="e">
            <v>#REF!</v>
          </cell>
          <cell r="AN243" t="e">
            <v>#REF!</v>
          </cell>
          <cell r="AO243" t="e">
            <v>#REF!</v>
          </cell>
          <cell r="AP243" t="e">
            <v>#REF!</v>
          </cell>
          <cell r="AR243">
            <v>1.9709498469205404</v>
          </cell>
          <cell r="AS243">
            <v>2.0103688438589513</v>
          </cell>
          <cell r="AT243">
            <v>2.0505762207361302</v>
          </cell>
          <cell r="AU243">
            <v>2.0915877451508527</v>
          </cell>
          <cell r="AV243">
            <v>2.1334195000538698</v>
          </cell>
          <cell r="AW243">
            <v>2.1760878900549474</v>
          </cell>
          <cell r="AX243">
            <v>2.2196096478560463</v>
          </cell>
          <cell r="AY243">
            <v>2.2640018408131675</v>
          </cell>
          <cell r="AZ243">
            <v>2.3092818776294308</v>
          </cell>
          <cell r="BA243">
            <v>2.3554675151820197</v>
          </cell>
          <cell r="BB243">
            <v>2.4025768654856603</v>
          </cell>
          <cell r="BC243">
            <v>2.4506284027953735</v>
          </cell>
          <cell r="BD243">
            <v>2.499640970851281</v>
          </cell>
          <cell r="BE243">
            <v>2.5496337902683068</v>
          </cell>
          <cell r="BF243">
            <v>2.6006264660736731</v>
          </cell>
          <cell r="BG243">
            <v>2.6526389953951468</v>
          </cell>
          <cell r="BH243">
            <v>2.7056917753030496</v>
          </cell>
          <cell r="BI243">
            <v>2.7598056108091105</v>
          </cell>
        </row>
        <row r="244">
          <cell r="Y244">
            <v>4.2</v>
          </cell>
          <cell r="Z244">
            <v>4.6191644910206602</v>
          </cell>
          <cell r="AA244">
            <v>4.7577394257512795</v>
          </cell>
          <cell r="AB244">
            <v>4.8858091622858444</v>
          </cell>
          <cell r="AC244">
            <v>5.0271217965181112</v>
          </cell>
          <cell r="AD244">
            <v>5.1022207423223636</v>
          </cell>
          <cell r="AE244">
            <v>5.1784321160107414</v>
          </cell>
          <cell r="AF244">
            <v>0.21840925001241152</v>
          </cell>
          <cell r="AG244">
            <v>0.2382069022195609</v>
          </cell>
          <cell r="AH244">
            <v>0.2592654540991346</v>
          </cell>
          <cell r="AI244">
            <v>0.28407710642263201</v>
          </cell>
          <cell r="AJ244">
            <v>0.30818862368725297</v>
          </cell>
          <cell r="AK244">
            <v>0.33363347404264498</v>
          </cell>
          <cell r="AL244" t="e">
            <v>#REF!</v>
          </cell>
          <cell r="AM244" t="e">
            <v>#REF!</v>
          </cell>
          <cell r="AN244" t="e">
            <v>#REF!</v>
          </cell>
          <cell r="AO244" t="e">
            <v>#REF!</v>
          </cell>
          <cell r="AP244" t="e">
            <v>#REF!</v>
          </cell>
          <cell r="AR244">
            <v>0.27256702917581299</v>
          </cell>
          <cell r="AS244">
            <v>0.27801836975932925</v>
          </cell>
          <cell r="AT244">
            <v>0.28357873715451587</v>
          </cell>
          <cell r="AU244">
            <v>0.28925031189760619</v>
          </cell>
          <cell r="AV244">
            <v>0.29503531813555833</v>
          </cell>
          <cell r="AW244">
            <v>0.30093602449826951</v>
          </cell>
          <cell r="AX244">
            <v>0.30695474498823488</v>
          </cell>
          <cell r="AY244">
            <v>0.3130938398879996</v>
          </cell>
          <cell r="AZ244">
            <v>0.31935571668575963</v>
          </cell>
          <cell r="BA244">
            <v>0.32574283101947482</v>
          </cell>
          <cell r="BB244">
            <v>0.3322576876398643</v>
          </cell>
          <cell r="BC244">
            <v>0.33890284139266158</v>
          </cell>
          <cell r="BD244">
            <v>0.34568089822051484</v>
          </cell>
          <cell r="BE244">
            <v>0.35259451618492516</v>
          </cell>
          <cell r="BF244">
            <v>0.35964640650862367</v>
          </cell>
          <cell r="BG244">
            <v>0.36683933463879614</v>
          </cell>
          <cell r="BH244">
            <v>0.37417612133157208</v>
          </cell>
          <cell r="BI244">
            <v>0.38165964375820355</v>
          </cell>
        </row>
        <row r="245">
          <cell r="Y245">
            <v>558.16999553323978</v>
          </cell>
          <cell r="Z245">
            <v>586.07849530990177</v>
          </cell>
          <cell r="AA245">
            <v>600.73045769264922</v>
          </cell>
          <cell r="AB245">
            <v>617.50465599734537</v>
          </cell>
          <cell r="AC245">
            <v>636.60573751987818</v>
          </cell>
          <cell r="AD245">
            <v>656.32102123600794</v>
          </cell>
          <cell r="AE245">
            <v>677.30321526099101</v>
          </cell>
          <cell r="AF245">
            <v>44.340676445563574</v>
          </cell>
          <cell r="AG245">
            <v>30.980797043227252</v>
          </cell>
          <cell r="AH245">
            <v>29.946357860250878</v>
          </cell>
          <cell r="AI245">
            <v>30.176462736238811</v>
          </cell>
          <cell r="AJ245">
            <v>29.632721876394466</v>
          </cell>
          <cell r="AK245">
            <v>29.885129244099094</v>
          </cell>
          <cell r="AL245" t="e">
            <v>#REF!</v>
          </cell>
          <cell r="AM245" t="e">
            <v>#REF!</v>
          </cell>
          <cell r="AN245" t="e">
            <v>#REF!</v>
          </cell>
          <cell r="AO245" t="e">
            <v>#REF!</v>
          </cell>
          <cell r="AP245" t="e">
            <v>#REF!</v>
          </cell>
          <cell r="AR245">
            <v>2.5559084912343706</v>
          </cell>
          <cell r="AS245">
            <v>2.607026661059058</v>
          </cell>
          <cell r="AT245">
            <v>2.6591671942802391</v>
          </cell>
          <cell r="AU245">
            <v>2.7123505381658437</v>
          </cell>
          <cell r="AV245">
            <v>2.7665975489291608</v>
          </cell>
          <cell r="AW245">
            <v>2.821929499907744</v>
          </cell>
          <cell r="AX245">
            <v>2.8783680899058988</v>
          </cell>
          <cell r="AY245">
            <v>2.9359354517040166</v>
          </cell>
          <cell r="AZ245">
            <v>2.9946541607380968</v>
          </cell>
          <cell r="BA245">
            <v>3.0545472439528587</v>
          </cell>
          <cell r="BB245">
            <v>3.115638188831916</v>
          </cell>
          <cell r="BC245">
            <v>3.1779509526085543</v>
          </cell>
          <cell r="BD245">
            <v>3.2415099716607254</v>
          </cell>
          <cell r="BE245">
            <v>3.30634017109394</v>
          </cell>
          <cell r="BF245">
            <v>3.3724669745158189</v>
          </cell>
          <cell r="BG245">
            <v>3.4399163140061355</v>
          </cell>
          <cell r="BH245">
            <v>3.5087146402862581</v>
          </cell>
          <cell r="BI245">
            <v>3.5788889330919833</v>
          </cell>
        </row>
        <row r="246">
          <cell r="Y246">
            <v>820.30555400377796</v>
          </cell>
          <cell r="Z246">
            <v>849.83655394791401</v>
          </cell>
          <cell r="AA246">
            <v>875.33165056635153</v>
          </cell>
          <cell r="AB246">
            <v>890.97809851083503</v>
          </cell>
          <cell r="AC246">
            <v>911.37635670847237</v>
          </cell>
          <cell r="AD246">
            <v>951.47168362073614</v>
          </cell>
          <cell r="AE246">
            <v>994.28245161110522</v>
          </cell>
          <cell r="AF246">
            <v>33.51368362298669</v>
          </cell>
          <cell r="AG246">
            <v>38.759714013170054</v>
          </cell>
          <cell r="AH246">
            <v>41.99087345615547</v>
          </cell>
          <cell r="AI246">
            <v>43.830129175518579</v>
          </cell>
          <cell r="AJ246">
            <v>46.498170864621969</v>
          </cell>
          <cell r="AK246">
            <v>50.206730018871831</v>
          </cell>
          <cell r="AL246" t="e">
            <v>#REF!</v>
          </cell>
          <cell r="AM246" t="e">
            <v>#REF!</v>
          </cell>
          <cell r="AN246" t="e">
            <v>#REF!</v>
          </cell>
          <cell r="AO246" t="e">
            <v>#REF!</v>
          </cell>
          <cell r="AP246" t="e">
            <v>#REF!</v>
          </cell>
          <cell r="AR246">
            <v>3.0352589215630927</v>
          </cell>
          <cell r="AS246">
            <v>3.0959640999943545</v>
          </cell>
          <cell r="AT246">
            <v>3.1578833819942416</v>
          </cell>
          <cell r="AU246">
            <v>3.2210410496341266</v>
          </cell>
          <cell r="AV246">
            <v>3.2854618706268091</v>
          </cell>
          <cell r="AW246">
            <v>3.3511711080393454</v>
          </cell>
          <cell r="AX246">
            <v>3.4181945302001324</v>
          </cell>
          <cell r="AY246">
            <v>3.4865584208041351</v>
          </cell>
          <cell r="AZ246">
            <v>3.556289589220218</v>
          </cell>
          <cell r="BA246">
            <v>3.6274153810046226</v>
          </cell>
          <cell r="BB246">
            <v>3.6999636886247149</v>
          </cell>
          <cell r="BC246">
            <v>3.7739629623972091</v>
          </cell>
          <cell r="BD246">
            <v>3.8494422216451532</v>
          </cell>
          <cell r="BE246">
            <v>3.9264310660780564</v>
          </cell>
          <cell r="BF246">
            <v>4.0049596873996176</v>
          </cell>
          <cell r="BG246">
            <v>4.0850588811476101</v>
          </cell>
          <cell r="BH246">
            <v>4.1667600587705627</v>
          </cell>
          <cell r="BI246">
            <v>4.250095259945974</v>
          </cell>
        </row>
        <row r="247">
          <cell r="Y247">
            <v>653.6588003529464</v>
          </cell>
          <cell r="Z247">
            <v>702.02955157906445</v>
          </cell>
          <cell r="AA247">
            <v>735.72697005485952</v>
          </cell>
          <cell r="AB247">
            <v>776.230899493876</v>
          </cell>
          <cell r="AC247">
            <v>815.84106664401088</v>
          </cell>
          <cell r="AD247">
            <v>853.36819429132629</v>
          </cell>
          <cell r="AE247">
            <v>893.47486774387096</v>
          </cell>
          <cell r="AF247">
            <v>36.985554037239744</v>
          </cell>
          <cell r="AG247">
            <v>41.564283905635769</v>
          </cell>
          <cell r="AH247">
            <v>46.055063009363977</v>
          </cell>
          <cell r="AI247">
            <v>49.257843803896293</v>
          </cell>
          <cell r="AJ247">
            <v>53.198402226909636</v>
          </cell>
          <cell r="AK247">
            <v>56.964116396113674</v>
          </cell>
          <cell r="AL247" t="e">
            <v>#REF!</v>
          </cell>
          <cell r="AM247" t="e">
            <v>#REF!</v>
          </cell>
          <cell r="AN247" t="e">
            <v>#REF!</v>
          </cell>
          <cell r="AO247" t="e">
            <v>#REF!</v>
          </cell>
          <cell r="AP247" t="e">
            <v>#REF!</v>
          </cell>
          <cell r="AR247">
            <v>2.9631747768844696</v>
          </cell>
          <cell r="AS247">
            <v>3.0224382724221592</v>
          </cell>
          <cell r="AT247">
            <v>3.0828870378706026</v>
          </cell>
          <cell r="AU247">
            <v>3.1445447786280147</v>
          </cell>
          <cell r="AV247">
            <v>3.2074356742005752</v>
          </cell>
          <cell r="AW247">
            <v>3.2715843876845869</v>
          </cell>
          <cell r="AX247">
            <v>3.3370160754382789</v>
          </cell>
          <cell r="AY247">
            <v>3.4037563969470446</v>
          </cell>
          <cell r="AZ247">
            <v>3.4718315248859857</v>
          </cell>
          <cell r="BA247">
            <v>3.5412681553837055</v>
          </cell>
          <cell r="BB247">
            <v>3.6120935184913798</v>
          </cell>
          <cell r="BC247">
            <v>3.6843353888612076</v>
          </cell>
          <cell r="BD247">
            <v>3.7580220966384319</v>
          </cell>
          <cell r="BE247">
            <v>3.8331825385712004</v>
          </cell>
          <cell r="BF247">
            <v>3.9098461893426246</v>
          </cell>
          <cell r="BG247">
            <v>3.9880431131294771</v>
          </cell>
          <cell r="BH247">
            <v>4.0678039753920672</v>
          </cell>
          <cell r="BI247">
            <v>4.1491600548999088</v>
          </cell>
        </row>
        <row r="248">
          <cell r="Y248">
            <v>1806.7514390135939</v>
          </cell>
          <cell r="Z248">
            <v>2018.1413573781842</v>
          </cell>
          <cell r="AA248">
            <v>2159.4112523946574</v>
          </cell>
          <cell r="AB248">
            <v>2332.5382565568093</v>
          </cell>
          <cell r="AC248">
            <v>2533.5963257962649</v>
          </cell>
          <cell r="AD248">
            <v>2756.7516109818534</v>
          </cell>
          <cell r="AE248">
            <v>3005.0806394647925</v>
          </cell>
          <cell r="AF248">
            <v>86.964292248861128</v>
          </cell>
          <cell r="AG248">
            <v>97.683054608892789</v>
          </cell>
          <cell r="AH248">
            <v>109.43084321808868</v>
          </cell>
          <cell r="AI248">
            <v>116.56516967784086</v>
          </cell>
          <cell r="AJ248">
            <v>127.5860707105401</v>
          </cell>
          <cell r="AK248">
            <v>137.84756727670057</v>
          </cell>
          <cell r="AL248" t="e">
            <v>#REF!</v>
          </cell>
          <cell r="AM248" t="e">
            <v>#REF!</v>
          </cell>
          <cell r="AN248" t="e">
            <v>#REF!</v>
          </cell>
          <cell r="AO248" t="e">
            <v>#REF!</v>
          </cell>
          <cell r="AP248" t="e">
            <v>#REF!</v>
          </cell>
          <cell r="AR248">
            <v>3.0501431141168038</v>
          </cell>
          <cell r="AS248">
            <v>3.1111459763991398</v>
          </cell>
          <cell r="AT248">
            <v>3.1733688959271227</v>
          </cell>
          <cell r="AU248">
            <v>3.2368362738456651</v>
          </cell>
          <cell r="AV248">
            <v>3.3015729993225786</v>
          </cell>
          <cell r="AW248">
            <v>3.3676044593090304</v>
          </cell>
          <cell r="AX248">
            <v>3.4349565484952111</v>
          </cell>
          <cell r="AY248">
            <v>3.5036556794651155</v>
          </cell>
          <cell r="AZ248">
            <v>3.5737287930544177</v>
          </cell>
          <cell r="BA248">
            <v>3.6452033689155061</v>
          </cell>
          <cell r="BB248">
            <v>3.7181074362938165</v>
          </cell>
          <cell r="BC248">
            <v>3.7924695850196928</v>
          </cell>
          <cell r="BD248">
            <v>3.8683189767200865</v>
          </cell>
          <cell r="BE248">
            <v>3.9456853562544882</v>
          </cell>
          <cell r="BF248">
            <v>4.0245990633795783</v>
          </cell>
          <cell r="BG248">
            <v>4.1050910446471702</v>
          </cell>
          <cell r="BH248">
            <v>4.1871928655401138</v>
          </cell>
          <cell r="BI248">
            <v>4.2709367228509159</v>
          </cell>
        </row>
        <row r="249">
          <cell r="Y249">
            <v>396.91979598081855</v>
          </cell>
          <cell r="Z249">
            <v>408.8273898602431</v>
          </cell>
          <cell r="AA249">
            <v>425.99814023437341</v>
          </cell>
          <cell r="AB249">
            <v>449.02254019876358</v>
          </cell>
          <cell r="AC249">
            <v>475.54509274146562</v>
          </cell>
          <cell r="AD249">
            <v>504.56608527677793</v>
          </cell>
          <cell r="AE249">
            <v>535.86268911306593</v>
          </cell>
          <cell r="AF249">
            <v>20.245313016175473</v>
          </cell>
          <cell r="AG249">
            <v>22.970259489908418</v>
          </cell>
          <cell r="AH249">
            <v>25.002105498325207</v>
          </cell>
          <cell r="AI249">
            <v>27.430770536051686</v>
          </cell>
          <cell r="AJ249">
            <v>29.896285094929155</v>
          </cell>
          <cell r="AK249">
            <v>32.317807206541815</v>
          </cell>
          <cell r="AL249" t="e">
            <v>#REF!</v>
          </cell>
          <cell r="AM249" t="e">
            <v>#REF!</v>
          </cell>
          <cell r="AN249" t="e">
            <v>#REF!</v>
          </cell>
          <cell r="AO249" t="e">
            <v>#REF!</v>
          </cell>
          <cell r="AP249" t="e">
            <v>#REF!</v>
          </cell>
          <cell r="AR249">
            <v>3.1724395660395981</v>
          </cell>
          <cell r="AS249">
            <v>3.2358883573603903</v>
          </cell>
          <cell r="AT249">
            <v>3.3006061245075982</v>
          </cell>
          <cell r="AU249">
            <v>3.3666182469977501</v>
          </cell>
          <cell r="AV249">
            <v>3.4339506119377052</v>
          </cell>
          <cell r="AW249">
            <v>3.5026296241764592</v>
          </cell>
          <cell r="AX249">
            <v>3.5726822166599885</v>
          </cell>
          <cell r="AY249">
            <v>3.6441358609931882</v>
          </cell>
          <cell r="AZ249">
            <v>3.717018578213052</v>
          </cell>
          <cell r="BA249">
            <v>3.791358949777313</v>
          </cell>
          <cell r="BB249">
            <v>3.8671861287728593</v>
          </cell>
          <cell r="BC249">
            <v>3.9445298513483165</v>
          </cell>
          <cell r="BD249">
            <v>4.0234204483752825</v>
          </cell>
          <cell r="BE249">
            <v>4.1038888573427883</v>
          </cell>
          <cell r="BF249">
            <v>4.1859666344896445</v>
          </cell>
          <cell r="BG249">
            <v>4.2696859671794378</v>
          </cell>
          <cell r="BH249">
            <v>4.3550796865230268</v>
          </cell>
          <cell r="BI249">
            <v>4.4421812802534877</v>
          </cell>
        </row>
        <row r="250">
          <cell r="Y250">
            <v>324.28402483758845</v>
          </cell>
          <cell r="Z250">
            <v>341.47107815398061</v>
          </cell>
          <cell r="AA250">
            <v>355.1299212801398</v>
          </cell>
          <cell r="AB250">
            <v>376.46506053548762</v>
          </cell>
          <cell r="AC250">
            <v>403.24113796607423</v>
          </cell>
          <cell r="AD250">
            <v>433.10181951666436</v>
          </cell>
          <cell r="AE250">
            <v>465.60681496536051</v>
          </cell>
          <cell r="AF250">
            <v>35.867345054832313</v>
          </cell>
          <cell r="AG250">
            <v>42.650858915228788</v>
          </cell>
          <cell r="AH250">
            <v>46.905609969230284</v>
          </cell>
          <cell r="AI250">
            <v>53.635576764793889</v>
          </cell>
          <cell r="AJ250">
            <v>61.302348600784327</v>
          </cell>
          <cell r="AK250">
            <v>67.7184072911773</v>
          </cell>
          <cell r="AL250" t="e">
            <v>#REF!</v>
          </cell>
          <cell r="AM250" t="e">
            <v>#REF!</v>
          </cell>
          <cell r="AN250" t="e">
            <v>#REF!</v>
          </cell>
          <cell r="AO250" t="e">
            <v>#REF!</v>
          </cell>
          <cell r="AP250" t="e">
            <v>#REF!</v>
          </cell>
          <cell r="AR250">
            <v>4.2942158563236035</v>
          </cell>
          <cell r="AS250">
            <v>4.3801001734500753</v>
          </cell>
          <cell r="AT250">
            <v>4.4677021769190768</v>
          </cell>
          <cell r="AU250">
            <v>4.5570562204574587</v>
          </cell>
          <cell r="AV250">
            <v>4.6481973448666078</v>
          </cell>
          <cell r="AW250">
            <v>4.7411612917639401</v>
          </cell>
          <cell r="AX250">
            <v>4.8359845175992193</v>
          </cell>
          <cell r="AY250">
            <v>4.932704207951204</v>
          </cell>
          <cell r="AZ250">
            <v>5.0313582921102284</v>
          </cell>
          <cell r="BA250">
            <v>5.1319854579524335</v>
          </cell>
          <cell r="BB250">
            <v>5.2346251671114823</v>
          </cell>
          <cell r="BC250">
            <v>5.3393176704537124</v>
          </cell>
          <cell r="BD250">
            <v>5.4461040238627865</v>
          </cell>
          <cell r="BE250">
            <v>5.5550261043400422</v>
          </cell>
          <cell r="BF250">
            <v>5.6661266264268431</v>
          </cell>
          <cell r="BG250">
            <v>5.77944915895538</v>
          </cell>
          <cell r="BH250">
            <v>5.8950381421344877</v>
          </cell>
          <cell r="BI250">
            <v>6.0129389049771778</v>
          </cell>
        </row>
        <row r="251">
          <cell r="Y251">
            <v>256.41998245933939</v>
          </cell>
          <cell r="Z251">
            <v>237.18848377488894</v>
          </cell>
          <cell r="AA251">
            <v>232.44471409939123</v>
          </cell>
          <cell r="AB251">
            <v>231.22767921517485</v>
          </cell>
          <cell r="AC251">
            <v>234.89508360811158</v>
          </cell>
          <cell r="AD251">
            <v>242.87567217119542</v>
          </cell>
          <cell r="AE251">
            <v>251.37028363459018</v>
          </cell>
          <cell r="AF251">
            <v>4.3772141686263746</v>
          </cell>
          <cell r="AG251">
            <v>4.7632622209323046</v>
          </cell>
          <cell r="AH251">
            <v>5.2564247157068076</v>
          </cell>
          <cell r="AI251">
            <v>5.633671813658224</v>
          </cell>
          <cell r="AJ251">
            <v>6.0135007445910951</v>
          </cell>
          <cell r="AK251">
            <v>6.4062945588961826</v>
          </cell>
          <cell r="AL251" t="e">
            <v>#REF!</v>
          </cell>
          <cell r="AM251" t="e">
            <v>#REF!</v>
          </cell>
          <cell r="AN251" t="e">
            <v>#REF!</v>
          </cell>
          <cell r="AO251" t="e">
            <v>#REF!</v>
          </cell>
          <cell r="AP251" t="e">
            <v>#REF!</v>
          </cell>
          <cell r="AR251">
            <v>6.0602414813269059</v>
          </cell>
          <cell r="AS251">
            <v>6.1814463109534445</v>
          </cell>
          <cell r="AT251">
            <v>6.3050752371725132</v>
          </cell>
          <cell r="AU251">
            <v>6.4311767419159631</v>
          </cell>
          <cell r="AV251">
            <v>6.5598002767542827</v>
          </cell>
          <cell r="AW251">
            <v>6.690996282289368</v>
          </cell>
          <cell r="AX251">
            <v>6.8248162079351555</v>
          </cell>
          <cell r="AY251">
            <v>6.9613125320938591</v>
          </cell>
          <cell r="AZ251">
            <v>7.100538782735736</v>
          </cell>
          <cell r="BA251">
            <v>7.2425495583904507</v>
          </cell>
          <cell r="BB251">
            <v>7.3874005495582598</v>
          </cell>
          <cell r="BC251">
            <v>7.5351485605494251</v>
          </cell>
          <cell r="BD251">
            <v>7.6858515317604139</v>
          </cell>
          <cell r="BE251">
            <v>7.8395685623956224</v>
          </cell>
          <cell r="BF251">
            <v>7.9963599336435349</v>
          </cell>
          <cell r="BG251">
            <v>8.1562871323164057</v>
          </cell>
          <cell r="BH251">
            <v>8.3194128749627332</v>
          </cell>
          <cell r="BI251">
            <v>8.4858011324619884</v>
          </cell>
        </row>
        <row r="252">
          <cell r="Y252">
            <v>1807.5334262544441</v>
          </cell>
          <cell r="Z252">
            <v>1879.8347633046219</v>
          </cell>
          <cell r="AA252">
            <v>1977.5861709964618</v>
          </cell>
          <cell r="AB252">
            <v>2082.4838890483943</v>
          </cell>
          <cell r="AC252">
            <v>2197.1206223637987</v>
          </cell>
          <cell r="AD252">
            <v>2313.593245442351</v>
          </cell>
          <cell r="AE252">
            <v>2438.5538228749624</v>
          </cell>
          <cell r="AF252">
            <v>46.720226944240018</v>
          </cell>
          <cell r="AG252">
            <v>49.729150980236405</v>
          </cell>
          <cell r="AH252">
            <v>53.87608367379886</v>
          </cell>
          <cell r="AI252">
            <v>56.870520299716532</v>
          </cell>
          <cell r="AJ252">
            <v>58.832964017046891</v>
          </cell>
          <cell r="AK252">
            <v>61.520587436870002</v>
          </cell>
          <cell r="AL252" t="e">
            <v>#REF!</v>
          </cell>
          <cell r="AM252" t="e">
            <v>#REF!</v>
          </cell>
          <cell r="AN252" t="e">
            <v>#REF!</v>
          </cell>
          <cell r="AO252" t="e">
            <v>#REF!</v>
          </cell>
          <cell r="AP252" t="e">
            <v>#REF!</v>
          </cell>
          <cell r="AR252">
            <v>4.5218919927725576</v>
          </cell>
          <cell r="AS252">
            <v>4.6123298326280091</v>
          </cell>
          <cell r="AT252">
            <v>4.7045764292805696</v>
          </cell>
          <cell r="AU252">
            <v>4.7986679578661811</v>
          </cell>
          <cell r="AV252">
            <v>4.8946413170235044</v>
          </cell>
          <cell r="AW252">
            <v>4.9925341433639749</v>
          </cell>
          <cell r="AX252">
            <v>5.0923848262312541</v>
          </cell>
          <cell r="AY252">
            <v>5.194232522755879</v>
          </cell>
          <cell r="AZ252">
            <v>5.2981171732109971</v>
          </cell>
          <cell r="BA252">
            <v>5.4040795166752167</v>
          </cell>
          <cell r="BB252">
            <v>5.5121611070087209</v>
          </cell>
          <cell r="BC252">
            <v>5.6224043291488952</v>
          </cell>
          <cell r="BD252">
            <v>5.734852415731873</v>
          </cell>
          <cell r="BE252">
            <v>5.8495494640465102</v>
          </cell>
          <cell r="BF252">
            <v>5.9665404533274407</v>
          </cell>
          <cell r="BG252">
            <v>6.0858712623939892</v>
          </cell>
          <cell r="BH252">
            <v>6.2075886876418691</v>
          </cell>
          <cell r="BI252">
            <v>6.3317404613947064</v>
          </cell>
        </row>
        <row r="253">
          <cell r="Y253">
            <v>238.37982129321796</v>
          </cell>
          <cell r="Z253">
            <v>226.52200618219209</v>
          </cell>
          <cell r="AA253">
            <v>235.5828864294798</v>
          </cell>
          <cell r="AB253">
            <v>245.94853343237693</v>
          </cell>
          <cell r="AC253">
            <v>257.01621743683387</v>
          </cell>
          <cell r="AD253">
            <v>269.09597965636505</v>
          </cell>
          <cell r="AE253">
            <v>282.01258667987059</v>
          </cell>
          <cell r="AF253">
            <v>11.593549393993669</v>
          </cell>
          <cell r="AG253">
            <v>12.828098254318489</v>
          </cell>
          <cell r="AH253">
            <v>14.244385929886144</v>
          </cell>
          <cell r="AI253">
            <v>15.29151611781888</v>
          </cell>
          <cell r="AJ253">
            <v>16.180583199368552</v>
          </cell>
          <cell r="AK253">
            <v>17.005484060132879</v>
          </cell>
          <cell r="AL253" t="e">
            <v>#REF!</v>
          </cell>
          <cell r="AM253" t="e">
            <v>#REF!</v>
          </cell>
          <cell r="AN253" t="e">
            <v>#REF!</v>
          </cell>
          <cell r="AO253" t="e">
            <v>#REF!</v>
          </cell>
          <cell r="AP253" t="e">
            <v>#REF!</v>
          </cell>
          <cell r="AR253">
            <v>3.4680879074882145</v>
          </cell>
          <cell r="AS253">
            <v>3.537449665637979</v>
          </cell>
          <cell r="AT253">
            <v>3.6081986589507387</v>
          </cell>
          <cell r="AU253">
            <v>3.6803626321297536</v>
          </cell>
          <cell r="AV253">
            <v>3.7539698847723488</v>
          </cell>
          <cell r="AW253">
            <v>3.8290492824677957</v>
          </cell>
          <cell r="AX253">
            <v>3.9056302681171515</v>
          </cell>
          <cell r="AY253">
            <v>3.9837428734794944</v>
          </cell>
          <cell r="AZ253">
            <v>4.0634177309490846</v>
          </cell>
          <cell r="BA253">
            <v>4.1446860855680665</v>
          </cell>
          <cell r="BB253">
            <v>4.2275798072794277</v>
          </cell>
          <cell r="BC253">
            <v>4.312131403425016</v>
          </cell>
          <cell r="BD253">
            <v>4.3983740314935167</v>
          </cell>
          <cell r="BE253">
            <v>4.4863415121233867</v>
          </cell>
          <cell r="BF253">
            <v>4.5760683423658541</v>
          </cell>
          <cell r="BG253">
            <v>4.6675897092131713</v>
          </cell>
          <cell r="BH253">
            <v>4.7609415033974347</v>
          </cell>
          <cell r="BI253">
            <v>4.8561603334653833</v>
          </cell>
        </row>
        <row r="254">
          <cell r="Y254">
            <v>1454.7414738190216</v>
          </cell>
          <cell r="Z254">
            <v>1582.0343892623193</v>
          </cell>
          <cell r="AA254">
            <v>1740.2378281885517</v>
          </cell>
          <cell r="AB254">
            <v>1914.2616110074066</v>
          </cell>
          <cell r="AC254">
            <v>2086.5451559980734</v>
          </cell>
          <cell r="AD254">
            <v>2274.3342200379006</v>
          </cell>
          <cell r="AE254">
            <v>2479.0242998413119</v>
          </cell>
          <cell r="AF254">
            <v>18.612919484782907</v>
          </cell>
          <cell r="AG254">
            <v>21.379977167803851</v>
          </cell>
          <cell r="AH254">
            <v>23.906810135509318</v>
          </cell>
          <cell r="AI254">
            <v>26.391141698335225</v>
          </cell>
          <cell r="AJ254">
            <v>28.706386090864353</v>
          </cell>
          <cell r="AK254">
            <v>30.436337675044289</v>
          </cell>
          <cell r="AL254" t="e">
            <v>#REF!</v>
          </cell>
          <cell r="AM254" t="e">
            <v>#REF!</v>
          </cell>
          <cell r="AN254" t="e">
            <v>#REF!</v>
          </cell>
          <cell r="AO254" t="e">
            <v>#REF!</v>
          </cell>
          <cell r="AP254" t="e">
            <v>#REF!</v>
          </cell>
          <cell r="AR254">
            <v>5.824093989287964</v>
          </cell>
          <cell r="AS254">
            <v>5.9405758690737231</v>
          </cell>
          <cell r="AT254">
            <v>6.0593873864551977</v>
          </cell>
          <cell r="AU254">
            <v>6.180575134184302</v>
          </cell>
          <cell r="AV254">
            <v>6.3041866368679882</v>
          </cell>
          <cell r="AW254">
            <v>6.4302703696053483</v>
          </cell>
          <cell r="AX254">
            <v>6.5588757769974553</v>
          </cell>
          <cell r="AY254">
            <v>6.6900532925374048</v>
          </cell>
          <cell r="AZ254">
            <v>6.8238543583881528</v>
          </cell>
          <cell r="BA254">
            <v>6.9603314455559158</v>
          </cell>
          <cell r="BB254">
            <v>7.0995380744670342</v>
          </cell>
          <cell r="BC254">
            <v>7.241528835956375</v>
          </cell>
          <cell r="BD254">
            <v>7.3863594126755023</v>
          </cell>
          <cell r="BE254">
            <v>7.5340866009290126</v>
          </cell>
          <cell r="BF254">
            <v>7.6847683329475931</v>
          </cell>
          <cell r="BG254">
            <v>7.8384636996065451</v>
          </cell>
          <cell r="BH254">
            <v>7.995232973598676</v>
          </cell>
          <cell r="BI254">
            <v>8.15513763307065</v>
          </cell>
        </row>
        <row r="255">
          <cell r="Y255">
            <v>1106.8633126575778</v>
          </cell>
          <cell r="Z255">
            <v>1136.1966441959519</v>
          </cell>
          <cell r="AA255">
            <v>1158.9205770798712</v>
          </cell>
          <cell r="AB255">
            <v>1170.50978285067</v>
          </cell>
          <cell r="AC255">
            <v>1207.9660959018915</v>
          </cell>
          <cell r="AD255">
            <v>1247.8289770666538</v>
          </cell>
          <cell r="AE255">
            <v>1290.2551622869198</v>
          </cell>
          <cell r="AF255">
            <v>34.749449698658324</v>
          </cell>
          <cell r="AG255">
            <v>36.310176041439199</v>
          </cell>
          <cell r="AH255">
            <v>38.761816281527089</v>
          </cell>
          <cell r="AI255">
            <v>40.751392804920513</v>
          </cell>
          <cell r="AJ255">
            <v>42.497070614816352</v>
          </cell>
          <cell r="AK255">
            <v>44.678143920206672</v>
          </cell>
          <cell r="AL255" t="e">
            <v>#REF!</v>
          </cell>
          <cell r="AM255" t="e">
            <v>#REF!</v>
          </cell>
          <cell r="AN255" t="e">
            <v>#REF!</v>
          </cell>
          <cell r="AO255" t="e">
            <v>#REF!</v>
          </cell>
          <cell r="AP255" t="e">
            <v>#REF!</v>
          </cell>
          <cell r="AR255">
            <v>2.6219865812864538</v>
          </cell>
          <cell r="AS255">
            <v>2.6744263129121828</v>
          </cell>
          <cell r="AT255">
            <v>2.7279148391704267</v>
          </cell>
          <cell r="AU255">
            <v>2.7824731359538353</v>
          </cell>
          <cell r="AV255">
            <v>2.8381225986729119</v>
          </cell>
          <cell r="AW255">
            <v>2.8948850506463701</v>
          </cell>
          <cell r="AX255">
            <v>2.9527827516592975</v>
          </cell>
          <cell r="AY255">
            <v>3.0118384066924837</v>
          </cell>
          <cell r="AZ255">
            <v>3.0720751748263333</v>
          </cell>
          <cell r="BA255">
            <v>3.1335166783228598</v>
          </cell>
          <cell r="BB255">
            <v>3.1961870118893172</v>
          </cell>
          <cell r="BC255">
            <v>3.2601107521271038</v>
          </cell>
          <cell r="BD255">
            <v>3.325312967169646</v>
          </cell>
          <cell r="BE255">
            <v>3.3918192265130389</v>
          </cell>
          <cell r="BF255">
            <v>3.4596556110432997</v>
          </cell>
          <cell r="BG255">
            <v>3.5288487232641659</v>
          </cell>
          <cell r="BH255">
            <v>3.5994256977294494</v>
          </cell>
          <cell r="BI255">
            <v>3.6714142116840387</v>
          </cell>
        </row>
        <row r="256">
          <cell r="Y256">
            <v>1567.5846848129866</v>
          </cell>
          <cell r="Z256">
            <v>1717.8499667010312</v>
          </cell>
          <cell r="AA256">
            <v>1836.1616458369363</v>
          </cell>
          <cell r="AB256">
            <v>1951.8210815476132</v>
          </cell>
          <cell r="AC256">
            <v>2075.4101108515183</v>
          </cell>
          <cell r="AD256">
            <v>2207.5184093910061</v>
          </cell>
          <cell r="AE256">
            <v>2363.1356597294421</v>
          </cell>
          <cell r="AF256">
            <v>79.732248299766894</v>
          </cell>
          <cell r="AG256">
            <v>89.434125647012095</v>
          </cell>
          <cell r="AH256">
            <v>98.501548034823116</v>
          </cell>
          <cell r="AI256">
            <v>106.98771014434146</v>
          </cell>
          <cell r="AJ256">
            <v>113.67247729718603</v>
          </cell>
          <cell r="AK256">
            <v>120.81129447013593</v>
          </cell>
          <cell r="AL256" t="e">
            <v>#REF!</v>
          </cell>
          <cell r="AM256" t="e">
            <v>#REF!</v>
          </cell>
          <cell r="AN256" t="e">
            <v>#REF!</v>
          </cell>
          <cell r="AO256" t="e">
            <v>#REF!</v>
          </cell>
          <cell r="AP256" t="e">
            <v>#REF!</v>
          </cell>
          <cell r="AR256">
            <v>0.49666330878179943</v>
          </cell>
          <cell r="AS256">
            <v>0.50659657495743537</v>
          </cell>
          <cell r="AT256">
            <v>0.51672850645658408</v>
          </cell>
          <cell r="AU256">
            <v>0.52706307658571572</v>
          </cell>
          <cell r="AV256">
            <v>0.53760433811743003</v>
          </cell>
          <cell r="AW256">
            <v>0.54835642487977865</v>
          </cell>
          <cell r="AX256">
            <v>0.55932355337737427</v>
          </cell>
          <cell r="AY256">
            <v>0.57051002444492172</v>
          </cell>
          <cell r="AZ256">
            <v>0.58192022493382012</v>
          </cell>
          <cell r="BA256">
            <v>0.59355862943249649</v>
          </cell>
          <cell r="BB256">
            <v>0.60542980202114638</v>
          </cell>
          <cell r="BC256">
            <v>0.61753839806156929</v>
          </cell>
          <cell r="BD256">
            <v>0.62988916602280065</v>
          </cell>
          <cell r="BE256">
            <v>0.64248694934325667</v>
          </cell>
          <cell r="BF256">
            <v>0.65533668833012182</v>
          </cell>
          <cell r="BG256">
            <v>0.66844342209672425</v>
          </cell>
          <cell r="BH256">
            <v>0.68181229053865877</v>
          </cell>
          <cell r="BI256">
            <v>0.69544853634943193</v>
          </cell>
        </row>
        <row r="257">
          <cell r="Y257">
            <v>3920.9383887896388</v>
          </cell>
          <cell r="Z257">
            <v>4502.5562510939453</v>
          </cell>
          <cell r="AA257">
            <v>4742.1555672974764</v>
          </cell>
          <cell r="AB257">
            <v>4984.2217512032585</v>
          </cell>
          <cell r="AC257">
            <v>5241.8114997087096</v>
          </cell>
          <cell r="AD257">
            <v>5525.8922163397119</v>
          </cell>
          <cell r="AE257">
            <v>5831.7405098640966</v>
          </cell>
          <cell r="AF257">
            <v>253.92916490379869</v>
          </cell>
          <cell r="AG257">
            <v>276.6907786533061</v>
          </cell>
          <cell r="AH257">
            <v>299.65004816163275</v>
          </cell>
          <cell r="AI257">
            <v>321.43151888671656</v>
          </cell>
          <cell r="AJ257">
            <v>335.21565867000925</v>
          </cell>
          <cell r="AK257">
            <v>354.87634813294551</v>
          </cell>
          <cell r="AL257" t="e">
            <v>#REF!</v>
          </cell>
          <cell r="AM257" t="e">
            <v>#REF!</v>
          </cell>
          <cell r="AN257" t="e">
            <v>#REF!</v>
          </cell>
          <cell r="AO257" t="e">
            <v>#REF!</v>
          </cell>
          <cell r="AP257" t="e">
            <v>#REF!</v>
          </cell>
          <cell r="AR257">
            <v>32.61121292988657</v>
          </cell>
          <cell r="AS257">
            <v>33.263437188484303</v>
          </cell>
          <cell r="AT257">
            <v>33.92870593225399</v>
          </cell>
          <cell r="AU257">
            <v>34.607280050899071</v>
          </cell>
          <cell r="AV257">
            <v>35.299425651917055</v>
          </cell>
          <cell r="AW257">
            <v>36.005414164955397</v>
          </cell>
          <cell r="AX257">
            <v>36.725522448254509</v>
          </cell>
          <cell r="AY257">
            <v>37.460032897219598</v>
          </cell>
          <cell r="AZ257">
            <v>38.209233555163991</v>
          </cell>
          <cell r="BA257">
            <v>38.97341822626727</v>
          </cell>
          <cell r="BB257">
            <v>39.752886590792613</v>
          </cell>
          <cell r="BC257">
            <v>40.547944322608465</v>
          </cell>
          <cell r="BD257">
            <v>41.358903209060635</v>
          </cell>
          <cell r="BE257">
            <v>42.186081273241847</v>
          </cell>
          <cell r="BF257">
            <v>43.029802898706684</v>
          </cell>
          <cell r="BG257">
            <v>43.890398956680819</v>
          </cell>
          <cell r="BH257">
            <v>44.768206935814433</v>
          </cell>
          <cell r="BI257">
            <v>45.663571074530722</v>
          </cell>
        </row>
        <row r="258">
          <cell r="Y258">
            <v>133.66592608149202</v>
          </cell>
          <cell r="Z258">
            <v>165.20119899549024</v>
          </cell>
          <cell r="AA258">
            <v>174.12206374124662</v>
          </cell>
          <cell r="AB258">
            <v>184.56938756572151</v>
          </cell>
          <cell r="AC258">
            <v>193.79785694400758</v>
          </cell>
          <cell r="AD258">
            <v>205.42572836064807</v>
          </cell>
          <cell r="AE258">
            <v>217.75127206228692</v>
          </cell>
          <cell r="AF258">
            <v>8.1140665271678056</v>
          </cell>
          <cell r="AG258">
            <v>9.2228331234312666</v>
          </cell>
          <cell r="AH258">
            <v>10.173826674037315</v>
          </cell>
          <cell r="AI258">
            <v>11.000700603941528</v>
          </cell>
          <cell r="AJ258">
            <v>11.633360345654804</v>
          </cell>
          <cell r="AK258">
            <v>12.200477228704269</v>
          </cell>
          <cell r="AL258" t="e">
            <v>#REF!</v>
          </cell>
          <cell r="AM258" t="e">
            <v>#REF!</v>
          </cell>
          <cell r="AN258" t="e">
            <v>#REF!</v>
          </cell>
          <cell r="AO258" t="e">
            <v>#REF!</v>
          </cell>
          <cell r="AP258" t="e">
            <v>#REF!</v>
          </cell>
          <cell r="AR258">
            <v>7.2272592008065351</v>
          </cell>
          <cell r="AS258">
            <v>7.3718043848226662</v>
          </cell>
          <cell r="AT258">
            <v>7.5192404725191198</v>
          </cell>
          <cell r="AU258">
            <v>7.6696252819695019</v>
          </cell>
          <cell r="AV258">
            <v>7.823017787608892</v>
          </cell>
          <cell r="AW258">
            <v>7.97947814336107</v>
          </cell>
          <cell r="AX258">
            <v>8.1390677062282908</v>
          </cell>
          <cell r="AY258">
            <v>8.3018490603528576</v>
          </cell>
          <cell r="AZ258">
            <v>8.4678860415599146</v>
          </cell>
          <cell r="BA258">
            <v>8.6372437623911136</v>
          </cell>
          <cell r="BB258">
            <v>8.809988637638936</v>
          </cell>
          <cell r="BC258">
            <v>8.9861884103917156</v>
          </cell>
          <cell r="BD258">
            <v>9.1659121785995499</v>
          </cell>
          <cell r="BE258">
            <v>9.3492304221715408</v>
          </cell>
          <cell r="BF258">
            <v>9.5362150306149722</v>
          </cell>
          <cell r="BG258">
            <v>9.7269393312272712</v>
          </cell>
          <cell r="BH258">
            <v>9.9214781178518159</v>
          </cell>
          <cell r="BI258">
            <v>10.119907680208852</v>
          </cell>
        </row>
        <row r="259">
          <cell r="Y259">
            <v>786.25921376206281</v>
          </cell>
          <cell r="Z259">
            <v>834.00259384669255</v>
          </cell>
          <cell r="AA259">
            <v>875.70272353902726</v>
          </cell>
          <cell r="AB259">
            <v>919.48785971597886</v>
          </cell>
          <cell r="AC259">
            <v>956.26737410461794</v>
          </cell>
          <cell r="AD259">
            <v>994.51806906880267</v>
          </cell>
          <cell r="AE259">
            <v>1034.2987918315548</v>
          </cell>
          <cell r="AF259">
            <v>0.92261485771780705</v>
          </cell>
          <cell r="AG259">
            <v>1.0813860081852658</v>
          </cell>
          <cell r="AH259">
            <v>1.2280300039058003</v>
          </cell>
          <cell r="AI259">
            <v>1.32237761905423</v>
          </cell>
          <cell r="AJ259">
            <v>1.3998647969871911</v>
          </cell>
          <cell r="AK259">
            <v>1.4190295583739219</v>
          </cell>
          <cell r="AL259" t="e">
            <v>#REF!</v>
          </cell>
          <cell r="AM259" t="e">
            <v>#REF!</v>
          </cell>
          <cell r="AN259" t="e">
            <v>#REF!</v>
          </cell>
          <cell r="AO259" t="e">
            <v>#REF!</v>
          </cell>
          <cell r="AP259" t="e">
            <v>#REF!</v>
          </cell>
          <cell r="AR259">
            <v>2.9415488738358175</v>
          </cell>
          <cell r="AS259">
            <v>3.0003798513125339</v>
          </cell>
          <cell r="AT259">
            <v>3.0603874483387847</v>
          </cell>
          <cell r="AU259">
            <v>3.1215951973055605</v>
          </cell>
          <cell r="AV259">
            <v>3.1840271012516719</v>
          </cell>
          <cell r="AW259">
            <v>3.2477076432767054</v>
          </cell>
          <cell r="AX259">
            <v>3.3126617961422395</v>
          </cell>
          <cell r="AY259">
            <v>3.3789150320650845</v>
          </cell>
          <cell r="AZ259">
            <v>3.4464933327063862</v>
          </cell>
          <cell r="BA259">
            <v>3.5154231993605141</v>
          </cell>
          <cell r="BB259">
            <v>3.5857316633477243</v>
          </cell>
          <cell r="BC259">
            <v>3.6574462966146788</v>
          </cell>
          <cell r="BD259">
            <v>3.7305952225469725</v>
          </cell>
          <cell r="BE259">
            <v>3.805207126997912</v>
          </cell>
          <cell r="BF259">
            <v>3.8813112695378704</v>
          </cell>
          <cell r="BG259">
            <v>3.958937494928628</v>
          </cell>
          <cell r="BH259">
            <v>4.0381162448272008</v>
          </cell>
          <cell r="BI259">
            <v>4.1188785697237451</v>
          </cell>
        </row>
        <row r="260">
          <cell r="Y260">
            <v>422.2974887072686</v>
          </cell>
          <cell r="Z260">
            <v>414.16959864639796</v>
          </cell>
          <cell r="AA260">
            <v>447.30316653810979</v>
          </cell>
          <cell r="AB260">
            <v>483.08741986115854</v>
          </cell>
          <cell r="AC260">
            <v>516.90353925143972</v>
          </cell>
          <cell r="AD260">
            <v>553.08678699904033</v>
          </cell>
          <cell r="AE260">
            <v>591.80286208897314</v>
          </cell>
          <cell r="AF260">
            <v>9.0502947789523613</v>
          </cell>
          <cell r="AG260">
            <v>10.565851201110149</v>
          </cell>
          <cell r="AH260">
            <v>11.905018633522984</v>
          </cell>
          <cell r="AI260">
            <v>12.954963049824238</v>
          </cell>
          <cell r="AJ260">
            <v>13.729143804414356</v>
          </cell>
          <cell r="AK260">
            <v>14.278181862474327</v>
          </cell>
          <cell r="AL260" t="e">
            <v>#REF!</v>
          </cell>
          <cell r="AM260" t="e">
            <v>#REF!</v>
          </cell>
          <cell r="AN260" t="e">
            <v>#REF!</v>
          </cell>
          <cell r="AO260" t="e">
            <v>#REF!</v>
          </cell>
          <cell r="AP260" t="e">
            <v>#REF!</v>
          </cell>
          <cell r="AR260">
            <v>0.74307864342814867</v>
          </cell>
          <cell r="AS260">
            <v>0.7579402162967116</v>
          </cell>
          <cell r="AT260">
            <v>0.77309902062264579</v>
          </cell>
          <cell r="AU260">
            <v>0.78856100103509874</v>
          </cell>
          <cell r="AV260">
            <v>0.80433222105580071</v>
          </cell>
          <cell r="AW260">
            <v>0.82041886547691678</v>
          </cell>
          <cell r="AX260">
            <v>0.83682724278645515</v>
          </cell>
          <cell r="AY260">
            <v>0.85356378764218421</v>
          </cell>
          <cell r="AZ260">
            <v>0.87063506339502794</v>
          </cell>
          <cell r="BA260">
            <v>0.88804776466292856</v>
          </cell>
          <cell r="BB260">
            <v>0.90580871995618717</v>
          </cell>
          <cell r="BC260">
            <v>0.92392489435531089</v>
          </cell>
          <cell r="BD260">
            <v>0.94240339224241709</v>
          </cell>
          <cell r="BE260">
            <v>0.96125146008726547</v>
          </cell>
          <cell r="BF260">
            <v>0.98047648928901077</v>
          </cell>
          <cell r="BG260">
            <v>1.0000860190747909</v>
          </cell>
          <cell r="BH260">
            <v>1.0200877394562866</v>
          </cell>
          <cell r="BI260">
            <v>1.0404894942454124</v>
          </cell>
        </row>
        <row r="261">
          <cell r="Y261">
            <v>1299.6451110609175</v>
          </cell>
          <cell r="Z261">
            <v>1419.2393340977217</v>
          </cell>
          <cell r="AA261">
            <v>1504.3936941435848</v>
          </cell>
          <cell r="AB261">
            <v>1594.6573157922001</v>
          </cell>
          <cell r="AC261">
            <v>1674.3901815818103</v>
          </cell>
          <cell r="AD261">
            <v>1758.1096906609005</v>
          </cell>
          <cell r="AE261">
            <v>1846.0151751939457</v>
          </cell>
          <cell r="AF261">
            <v>28.366971854524596</v>
          </cell>
          <cell r="AG261">
            <v>31.165491840933402</v>
          </cell>
          <cell r="AH261">
            <v>35.302796556682409</v>
          </cell>
          <cell r="AI261">
            <v>37.871361298151321</v>
          </cell>
          <cell r="AJ261">
            <v>40.318269535206888</v>
          </cell>
          <cell r="AK261">
            <v>41.433935601558709</v>
          </cell>
          <cell r="AL261" t="e">
            <v>#REF!</v>
          </cell>
          <cell r="AM261" t="e">
            <v>#REF!</v>
          </cell>
          <cell r="AN261" t="e">
            <v>#REF!</v>
          </cell>
          <cell r="AO261" t="e">
            <v>#REF!</v>
          </cell>
          <cell r="AP261" t="e">
            <v>#REF!</v>
          </cell>
          <cell r="AR261">
            <v>8.8850444441020642</v>
          </cell>
          <cell r="AS261">
            <v>9.0627453329841057</v>
          </cell>
          <cell r="AT261">
            <v>9.2440002396437873</v>
          </cell>
          <cell r="AU261">
            <v>9.4288802444366624</v>
          </cell>
          <cell r="AV261">
            <v>9.6174578493253957</v>
          </cell>
          <cell r="AW261">
            <v>9.8098070063119032</v>
          </cell>
          <cell r="AX261">
            <v>10.006003146438141</v>
          </cell>
          <cell r="AY261">
            <v>10.206123209366904</v>
          </cell>
          <cell r="AZ261">
            <v>10.410245673554243</v>
          </cell>
          <cell r="BA261">
            <v>10.618450587025329</v>
          </cell>
          <cell r="BB261">
            <v>10.830819598765835</v>
          </cell>
          <cell r="BC261">
            <v>11.047435990741151</v>
          </cell>
          <cell r="BD261">
            <v>11.268384710555974</v>
          </cell>
          <cell r="BE261">
            <v>11.493752404767093</v>
          </cell>
          <cell r="BF261">
            <v>11.723627452862436</v>
          </cell>
          <cell r="BG261">
            <v>11.958100001919686</v>
          </cell>
          <cell r="BH261">
            <v>12.19726200195808</v>
          </cell>
          <cell r="BI261">
            <v>12.441207241997242</v>
          </cell>
        </row>
        <row r="262">
          <cell r="Y262">
            <v>280.44734179922801</v>
          </cell>
          <cell r="Z262">
            <v>283.1222986465678</v>
          </cell>
          <cell r="AA262">
            <v>302.94085955182754</v>
          </cell>
          <cell r="AB262">
            <v>324.14671972045545</v>
          </cell>
          <cell r="AC262">
            <v>343.59552290368288</v>
          </cell>
          <cell r="AD262">
            <v>364.21125427790383</v>
          </cell>
          <cell r="AE262">
            <v>386.06392953457811</v>
          </cell>
          <cell r="AF262">
            <v>20.941749802534762</v>
          </cell>
          <cell r="AG262">
            <v>23.143512817894067</v>
          </cell>
          <cell r="AH262">
            <v>26.579682757603571</v>
          </cell>
          <cell r="AI262">
            <v>28.15545314503288</v>
          </cell>
          <cell r="AJ262">
            <v>30.518894989990116</v>
          </cell>
          <cell r="AK262">
            <v>32.735101048601045</v>
          </cell>
          <cell r="AL262" t="e">
            <v>#REF!</v>
          </cell>
          <cell r="AM262" t="e">
            <v>#REF!</v>
          </cell>
          <cell r="AN262" t="e">
            <v>#REF!</v>
          </cell>
          <cell r="AO262" t="e">
            <v>#REF!</v>
          </cell>
          <cell r="AP262" t="e">
            <v>#REF!</v>
          </cell>
          <cell r="AR262">
            <v>2.4696259927089108</v>
          </cell>
          <cell r="AS262">
            <v>2.5190185125630893</v>
          </cell>
          <cell r="AT262">
            <v>2.569398882814351</v>
          </cell>
          <cell r="AU262">
            <v>2.6207868604706381</v>
          </cell>
          <cell r="AV262">
            <v>2.6732025976800511</v>
          </cell>
          <cell r="AW262">
            <v>2.726666649633652</v>
          </cell>
          <cell r="AX262">
            <v>2.7811999826263252</v>
          </cell>
          <cell r="AY262">
            <v>2.8368239822788519</v>
          </cell>
          <cell r="AZ262">
            <v>2.8935604619244288</v>
          </cell>
          <cell r="BA262">
            <v>2.9514316711629176</v>
          </cell>
          <cell r="BB262">
            <v>3.010460304586176</v>
          </cell>
          <cell r="BC262">
            <v>3.0706695106778996</v>
          </cell>
          <cell r="BD262">
            <v>3.1320829008914575</v>
          </cell>
          <cell r="BE262">
            <v>3.1947245589092867</v>
          </cell>
          <cell r="BF262">
            <v>3.2586190500874723</v>
          </cell>
          <cell r="BG262">
            <v>3.323791431089222</v>
          </cell>
          <cell r="BH262">
            <v>3.3902672597110066</v>
          </cell>
          <cell r="BI262">
            <v>3.4580726049052268</v>
          </cell>
        </row>
        <row r="263">
          <cell r="AR263">
            <v>0</v>
          </cell>
          <cell r="AS263">
            <v>2.5374561306290095</v>
          </cell>
          <cell r="AT263">
            <v>2.6072262620981528</v>
          </cell>
          <cell r="AU263">
            <v>2.5734827451661433</v>
          </cell>
          <cell r="AV263">
            <v>2.6130902071063375</v>
          </cell>
          <cell r="AW263">
            <v>2.6430580326492072</v>
          </cell>
          <cell r="AX263">
            <v>2.6530880596493307</v>
          </cell>
          <cell r="AY263">
            <v>2.4770643707219815</v>
          </cell>
          <cell r="AZ263">
            <v>2.4152257741400667</v>
          </cell>
          <cell r="BA263">
            <v>2.3295027922403362</v>
          </cell>
          <cell r="BB263">
            <v>2.213421656367772</v>
          </cell>
          <cell r="BC263">
            <v>2.0583707381436858</v>
          </cell>
          <cell r="BD263">
            <v>1.8400454863373217</v>
          </cell>
          <cell r="BE263" t="e">
            <v>#REF!</v>
          </cell>
          <cell r="BF263" t="e">
            <v>#REF!</v>
          </cell>
          <cell r="BG263" t="e">
            <v>#REF!</v>
          </cell>
          <cell r="BH263" t="e">
            <v>#REF!</v>
          </cell>
          <cell r="BI263" t="e">
            <v>#REF!</v>
          </cell>
        </row>
        <row r="277">
          <cell r="Z277">
            <v>8.5158983489470756</v>
          </cell>
          <cell r="AA277">
            <v>21.245877604589168</v>
          </cell>
          <cell r="AB277">
            <v>42.744596361507206</v>
          </cell>
          <cell r="AC277">
            <v>62.069569963655226</v>
          </cell>
          <cell r="AD277">
            <v>80.29422801652106</v>
          </cell>
          <cell r="AE277">
            <v>98.539180943280485</v>
          </cell>
          <cell r="AF277">
            <v>-534.32444589819647</v>
          </cell>
          <cell r="AG277">
            <v>-524.92473796790614</v>
          </cell>
          <cell r="AH277">
            <v>-514.50775995556648</v>
          </cell>
          <cell r="AI277">
            <v>-502.33814750475585</v>
          </cell>
          <cell r="AJ277">
            <v>-487.76146880691141</v>
          </cell>
          <cell r="AK277">
            <v>-470.27606182684156</v>
          </cell>
          <cell r="AL277" t="e">
            <v>#REF!</v>
          </cell>
          <cell r="AM277" t="e">
            <v>#REF!</v>
          </cell>
          <cell r="AN277" t="e">
            <v>#REF!</v>
          </cell>
          <cell r="AO277" t="e">
            <v>#REF!</v>
          </cell>
          <cell r="AP277" t="e">
            <v>#REF!</v>
          </cell>
        </row>
        <row r="278">
          <cell r="Z278">
            <v>1636.3606663482558</v>
          </cell>
          <cell r="AA278">
            <v>1804.6627329005378</v>
          </cell>
          <cell r="AB278">
            <v>1964.2502271976527</v>
          </cell>
          <cell r="AC278">
            <v>2101.6829383083468</v>
          </cell>
          <cell r="AD278">
            <v>2240.0700315078002</v>
          </cell>
          <cell r="AE278">
            <v>2359.8247602408019</v>
          </cell>
          <cell r="AF278">
            <v>-617.61186500296583</v>
          </cell>
          <cell r="AG278">
            <v>-566.36714361605721</v>
          </cell>
          <cell r="AH278">
            <v>-467.2098680950391</v>
          </cell>
          <cell r="AI278">
            <v>-354.14958835640641</v>
          </cell>
          <cell r="AJ278">
            <v>-265.84014855512243</v>
          </cell>
          <cell r="AK278">
            <v>-179.89094968445113</v>
          </cell>
          <cell r="AL278" t="e">
            <v>#REF!</v>
          </cell>
          <cell r="AM278" t="e">
            <v>#REF!</v>
          </cell>
          <cell r="AN278" t="e">
            <v>#REF!</v>
          </cell>
          <cell r="AO278" t="e">
            <v>#REF!</v>
          </cell>
          <cell r="AP278" t="e">
            <v>#REF!</v>
          </cell>
        </row>
        <row r="279">
          <cell r="Z279">
            <v>63.743872012651082</v>
          </cell>
          <cell r="AA279">
            <v>118.22361377343077</v>
          </cell>
          <cell r="AB279">
            <v>182.49927282764241</v>
          </cell>
          <cell r="AC279">
            <v>237.49458239765488</v>
          </cell>
          <cell r="AD279">
            <v>296.9116881913983</v>
          </cell>
          <cell r="AE279">
            <v>353.42770496361891</v>
          </cell>
          <cell r="AF279">
            <v>-183.66691812648068</v>
          </cell>
          <cell r="AG279">
            <v>-153.68301000123543</v>
          </cell>
          <cell r="AH279">
            <v>-125.36102369203969</v>
          </cell>
          <cell r="AI279">
            <v>-98.384836137838832</v>
          </cell>
          <cell r="AJ279">
            <v>-74.914292276107318</v>
          </cell>
          <cell r="AK279">
            <v>-54.709375285065128</v>
          </cell>
          <cell r="AL279" t="e">
            <v>#REF!</v>
          </cell>
          <cell r="AM279" t="e">
            <v>#REF!</v>
          </cell>
          <cell r="AN279" t="e">
            <v>#REF!</v>
          </cell>
          <cell r="AO279" t="e">
            <v>#REF!</v>
          </cell>
          <cell r="AP279" t="e">
            <v>#REF!</v>
          </cell>
        </row>
        <row r="280">
          <cell r="Z280">
            <v>27.462244593798147</v>
          </cell>
          <cell r="AA280">
            <v>40.821299656949776</v>
          </cell>
          <cell r="AB280">
            <v>57.499117702173777</v>
          </cell>
          <cell r="AC280">
            <v>75.359891156446949</v>
          </cell>
          <cell r="AD280">
            <v>93.155605625032905</v>
          </cell>
          <cell r="AE280">
            <v>108.66799999908235</v>
          </cell>
          <cell r="AF280">
            <v>-69.99002447167436</v>
          </cell>
          <cell r="AG280">
            <v>-68.699890214369091</v>
          </cell>
          <cell r="AH280">
            <v>-53.920313297183057</v>
          </cell>
          <cell r="AI280">
            <v>-38.969671137290177</v>
          </cell>
          <cell r="AJ280">
            <v>-24.610500826021429</v>
          </cell>
          <cell r="AK280">
            <v>-11.979929162039479</v>
          </cell>
          <cell r="AL280" t="e">
            <v>#REF!</v>
          </cell>
          <cell r="AM280" t="e">
            <v>#REF!</v>
          </cell>
          <cell r="AN280" t="e">
            <v>#REF!</v>
          </cell>
          <cell r="AO280" t="e">
            <v>#REF!</v>
          </cell>
          <cell r="AP280" t="e">
            <v>#REF!</v>
          </cell>
        </row>
        <row r="281">
          <cell r="Z281">
            <v>0.53433915803235266</v>
          </cell>
          <cell r="AA281">
            <v>0.73447668845091751</v>
          </cell>
          <cell r="AB281">
            <v>0.93110227128066736</v>
          </cell>
          <cell r="AC281">
            <v>1.1605488788633864</v>
          </cell>
          <cell r="AD281">
            <v>1.3296540426414163</v>
          </cell>
          <cell r="AE281">
            <v>1.5053489915630234</v>
          </cell>
          <cell r="AF281">
            <v>-3.3412526189044445</v>
          </cell>
          <cell r="AG281">
            <v>-3.1696956517310357</v>
          </cell>
          <cell r="AH281">
            <v>-2.9580161055697571</v>
          </cell>
          <cell r="AI281">
            <v>-2.7052666085266242</v>
          </cell>
          <cell r="AJ281">
            <v>-2.4006851649184595</v>
          </cell>
          <cell r="AK281">
            <v>-2.0310047067943242</v>
          </cell>
          <cell r="AL281" t="e">
            <v>#REF!</v>
          </cell>
          <cell r="AM281" t="e">
            <v>#REF!</v>
          </cell>
          <cell r="AN281" t="e">
            <v>#REF!</v>
          </cell>
          <cell r="AO281" t="e">
            <v>#REF!</v>
          </cell>
          <cell r="AP281" t="e">
            <v>#REF!</v>
          </cell>
        </row>
        <row r="282">
          <cell r="Z282">
            <v>54.158583521326591</v>
          </cell>
          <cell r="AA282">
            <v>79.589078282797004</v>
          </cell>
          <cell r="AB282">
            <v>109.14780648087071</v>
          </cell>
          <cell r="AC282">
            <v>143.21820353079528</v>
          </cell>
          <cell r="AD282">
            <v>188.30327931539256</v>
          </cell>
          <cell r="AE282">
            <v>235.61455391910977</v>
          </cell>
          <cell r="AF282">
            <v>-369.25277320626986</v>
          </cell>
          <cell r="AG282">
            <v>-346.87104211522103</v>
          </cell>
          <cell r="AH282">
            <v>-305.38655931187407</v>
          </cell>
          <cell r="AI282">
            <v>-257.51379013442204</v>
          </cell>
          <cell r="AJ282">
            <v>-206.34338712302593</v>
          </cell>
          <cell r="AK282">
            <v>-152.28109682570039</v>
          </cell>
          <cell r="AL282" t="e">
            <v>#REF!</v>
          </cell>
          <cell r="AM282" t="e">
            <v>#REF!</v>
          </cell>
          <cell r="AN282" t="e">
            <v>#REF!</v>
          </cell>
          <cell r="AO282" t="e">
            <v>#REF!</v>
          </cell>
          <cell r="AP282" t="e">
            <v>#REF!</v>
          </cell>
        </row>
        <row r="283">
          <cell r="Z283">
            <v>48.712412939348837</v>
          </cell>
          <cell r="AA283">
            <v>78.156160500046326</v>
          </cell>
          <cell r="AB283">
            <v>100.7243074092778</v>
          </cell>
          <cell r="AC283">
            <v>135.71242577791872</v>
          </cell>
          <cell r="AD283">
            <v>183.16474047181327</v>
          </cell>
          <cell r="AE283">
            <v>255.94705934640979</v>
          </cell>
          <cell r="AF283">
            <v>-671.8025215149479</v>
          </cell>
          <cell r="AG283">
            <v>-623.42612755756079</v>
          </cell>
          <cell r="AH283">
            <v>-567.30653789579583</v>
          </cell>
          <cell r="AI283">
            <v>-503.94543010797406</v>
          </cell>
          <cell r="AJ283">
            <v>-429.97547477152676</v>
          </cell>
          <cell r="AK283">
            <v>-345.37466446701063</v>
          </cell>
          <cell r="AL283" t="e">
            <v>#REF!</v>
          </cell>
          <cell r="AM283" t="e">
            <v>#REF!</v>
          </cell>
          <cell r="AN283" t="e">
            <v>#REF!</v>
          </cell>
          <cell r="AO283" t="e">
            <v>#REF!</v>
          </cell>
          <cell r="AP283" t="e">
            <v>#REF!</v>
          </cell>
        </row>
        <row r="284">
          <cell r="Z284">
            <v>66.789754708215128</v>
          </cell>
          <cell r="AA284">
            <v>107.2018415099642</v>
          </cell>
          <cell r="AB284">
            <v>158.22915439705025</v>
          </cell>
          <cell r="AC284">
            <v>214.40078802643075</v>
          </cell>
          <cell r="AD284">
            <v>271.3123526530361</v>
          </cell>
          <cell r="AE284">
            <v>336.51232648185749</v>
          </cell>
          <cell r="AF284">
            <v>-492.56720618679907</v>
          </cell>
          <cell r="AG284">
            <v>-452.42403799110696</v>
          </cell>
          <cell r="AH284">
            <v>-404.64191973272989</v>
          </cell>
          <cell r="AI284">
            <v>-351.52572225466065</v>
          </cell>
          <cell r="AJ284">
            <v>-290.68998918144513</v>
          </cell>
          <cell r="AK284">
            <v>-223.77679877034657</v>
          </cell>
          <cell r="AL284" t="e">
            <v>#REF!</v>
          </cell>
          <cell r="AM284" t="e">
            <v>#REF!</v>
          </cell>
          <cell r="AN284" t="e">
            <v>#REF!</v>
          </cell>
          <cell r="AO284" t="e">
            <v>#REF!</v>
          </cell>
          <cell r="AP284" t="e">
            <v>#REF!</v>
          </cell>
        </row>
        <row r="285">
          <cell r="Z285">
            <v>138.44842169928847</v>
          </cell>
          <cell r="AA285">
            <v>227.79977544991516</v>
          </cell>
          <cell r="AB285">
            <v>372.01844175776637</v>
          </cell>
          <cell r="AC285">
            <v>632.00978185743202</v>
          </cell>
          <cell r="AD285">
            <v>919.50464411134794</v>
          </cell>
          <cell r="AE285">
            <v>1254.0605717828794</v>
          </cell>
          <cell r="AF285">
            <v>-1570.5553858729511</v>
          </cell>
          <cell r="AG285">
            <v>-1439.2396566001958</v>
          </cell>
          <cell r="AH285">
            <v>-1281.6806902851813</v>
          </cell>
          <cell r="AI285">
            <v>-1107.815917904391</v>
          </cell>
          <cell r="AJ285">
            <v>-909.52963993932826</v>
          </cell>
          <cell r="AK285">
            <v>-695.4381175972062</v>
          </cell>
          <cell r="AL285" t="e">
            <v>#REF!</v>
          </cell>
          <cell r="AM285" t="e">
            <v>#REF!</v>
          </cell>
          <cell r="AN285" t="e">
            <v>#REF!</v>
          </cell>
          <cell r="AO285" t="e">
            <v>#REF!</v>
          </cell>
          <cell r="AP285" t="e">
            <v>#REF!</v>
          </cell>
        </row>
        <row r="286">
          <cell r="Z286">
            <v>26.462387727431235</v>
          </cell>
          <cell r="AA286">
            <v>50.227984703258812</v>
          </cell>
          <cell r="AB286">
            <v>80.909887040679052</v>
          </cell>
          <cell r="AC286">
            <v>120.36538887547215</v>
          </cell>
          <cell r="AD286">
            <v>162.99977172573028</v>
          </cell>
          <cell r="AE286">
            <v>208.49601346763018</v>
          </cell>
          <cell r="AF286">
            <v>-291.56255874533457</v>
          </cell>
          <cell r="AG286">
            <v>-268.59998220610299</v>
          </cell>
          <cell r="AH286">
            <v>-241.86590053634285</v>
          </cell>
          <cell r="AI286">
            <v>-210.86143634770414</v>
          </cell>
          <cell r="AJ286">
            <v>-175.6227272360772</v>
          </cell>
          <cell r="AK286">
            <v>-136.53087558390445</v>
          </cell>
          <cell r="AL286" t="e">
            <v>#REF!</v>
          </cell>
          <cell r="AM286" t="e">
            <v>#REF!</v>
          </cell>
          <cell r="AN286" t="e">
            <v>#REF!</v>
          </cell>
          <cell r="AO286" t="e">
            <v>#REF!</v>
          </cell>
          <cell r="AP286" t="e">
            <v>#REF!</v>
          </cell>
        </row>
        <row r="287">
          <cell r="Z287">
            <v>32.8462991980673</v>
          </cell>
          <cell r="AA287">
            <v>53.877568938997058</v>
          </cell>
          <cell r="AB287">
            <v>83.603648624701748</v>
          </cell>
          <cell r="AC287">
            <v>120.59947825421108</v>
          </cell>
          <cell r="AD287">
            <v>164.26904705714537</v>
          </cell>
          <cell r="AE287">
            <v>210.91425346679549</v>
          </cell>
          <cell r="AF287">
            <v>-203.64488491148052</v>
          </cell>
          <cell r="AG287">
            <v>-177.44695843176726</v>
          </cell>
          <cell r="AH287">
            <v>-149.94963322423393</v>
          </cell>
          <cell r="AI287">
            <v>-116.96753744783882</v>
          </cell>
          <cell r="AJ287">
            <v>-80.428196615652823</v>
          </cell>
          <cell r="AK287">
            <v>-43.444485251521471</v>
          </cell>
          <cell r="AL287" t="e">
            <v>#REF!</v>
          </cell>
          <cell r="AM287" t="e">
            <v>#REF!</v>
          </cell>
          <cell r="AN287" t="e">
            <v>#REF!</v>
          </cell>
          <cell r="AO287" t="e">
            <v>#REF!</v>
          </cell>
          <cell r="AP287" t="e">
            <v>#REF!</v>
          </cell>
        </row>
        <row r="288">
          <cell r="Z288">
            <v>-4.7898784245851687</v>
          </cell>
          <cell r="AA288">
            <v>-4.6029350772459452</v>
          </cell>
          <cell r="AB288">
            <v>3.47670755184879E-2</v>
          </cell>
          <cell r="AC288">
            <v>8.4455489891980164</v>
          </cell>
          <cell r="AD288">
            <v>27.000567937043627</v>
          </cell>
          <cell r="AE288">
            <v>47.787295001199936</v>
          </cell>
          <cell r="AF288">
            <v>-186.10357786598405</v>
          </cell>
          <cell r="AG288">
            <v>-169.06574808492047</v>
          </cell>
          <cell r="AH288">
            <v>-148.78670927593629</v>
          </cell>
          <cell r="AI288">
            <v>-126.27245416884017</v>
          </cell>
          <cell r="AJ288">
            <v>-101.92213451190447</v>
          </cell>
          <cell r="AK288">
            <v>-76.667174740452722</v>
          </cell>
          <cell r="AL288" t="e">
            <v>#REF!</v>
          </cell>
          <cell r="AM288" t="e">
            <v>#REF!</v>
          </cell>
          <cell r="AN288" t="e">
            <v>#REF!</v>
          </cell>
          <cell r="AO288" t="e">
            <v>#REF!</v>
          </cell>
          <cell r="AP288" t="e">
            <v>#REF!</v>
          </cell>
        </row>
        <row r="289">
          <cell r="Z289">
            <v>181.86496677408763</v>
          </cell>
          <cell r="AA289">
            <v>330.92709359302444</v>
          </cell>
          <cell r="AB289">
            <v>493.80126164716057</v>
          </cell>
          <cell r="AC289">
            <v>676.0112784479802</v>
          </cell>
          <cell r="AD289">
            <v>884.60118472790782</v>
          </cell>
          <cell r="AE289">
            <v>1103.8349568829608</v>
          </cell>
          <cell r="AF289">
            <v>-1188.8982614889162</v>
          </cell>
          <cell r="AG289">
            <v>-1061.5239741720195</v>
          </cell>
          <cell r="AH289">
            <v>-911.88636743718371</v>
          </cell>
          <cell r="AI289">
            <v>-749.31909106923433</v>
          </cell>
          <cell r="AJ289">
            <v>-579.91846537154447</v>
          </cell>
          <cell r="AK289">
            <v>-410.61351788251699</v>
          </cell>
          <cell r="AL289" t="e">
            <v>#REF!</v>
          </cell>
          <cell r="AM289" t="e">
            <v>#REF!</v>
          </cell>
          <cell r="AN289" t="e">
            <v>#REF!</v>
          </cell>
          <cell r="AO289" t="e">
            <v>#REF!</v>
          </cell>
          <cell r="AP289" t="e">
            <v>#REF!</v>
          </cell>
        </row>
        <row r="290">
          <cell r="Z290">
            <v>-13.230982165035044</v>
          </cell>
          <cell r="AA290">
            <v>-4.6286489514036475</v>
          </cell>
          <cell r="AB290">
            <v>8.8868199070507501</v>
          </cell>
          <cell r="AC290">
            <v>24.073783033586039</v>
          </cell>
          <cell r="AD290">
            <v>44.980698738606463</v>
          </cell>
          <cell r="AE290">
            <v>67.112887032513726</v>
          </cell>
          <cell r="AF290">
            <v>-193.19902723996196</v>
          </cell>
          <cell r="AG290">
            <v>-178.80828883277758</v>
          </cell>
          <cell r="AH290">
            <v>-161.32043330283338</v>
          </cell>
          <cell r="AI290">
            <v>-141.66335555130502</v>
          </cell>
          <cell r="AJ290">
            <v>-119.39183571586113</v>
          </cell>
          <cell r="AK290">
            <v>-94.584163584308385</v>
          </cell>
          <cell r="AL290" t="e">
            <v>#REF!</v>
          </cell>
          <cell r="AM290" t="e">
            <v>#REF!</v>
          </cell>
          <cell r="AN290" t="e">
            <v>#REF!</v>
          </cell>
          <cell r="AO290" t="e">
            <v>#REF!</v>
          </cell>
          <cell r="AP290" t="e">
            <v>#REF!</v>
          </cell>
        </row>
        <row r="291">
          <cell r="Z291">
            <v>191.78201716802278</v>
          </cell>
          <cell r="AA291">
            <v>401.26187324838725</v>
          </cell>
          <cell r="AB291">
            <v>632.30699935290977</v>
          </cell>
          <cell r="AC291">
            <v>870.67833263537545</v>
          </cell>
          <cell r="AD291">
            <v>1137.4432002761187</v>
          </cell>
          <cell r="AE291">
            <v>1427.8581702515046</v>
          </cell>
          <cell r="AF291">
            <v>-943.64929362109967</v>
          </cell>
          <cell r="AG291">
            <v>-830.73489153393609</v>
          </cell>
          <cell r="AH291">
            <v>-701.42726210981823</v>
          </cell>
          <cell r="AI291">
            <v>-562.79269129124987</v>
          </cell>
          <cell r="AJ291">
            <v>-422.13216213887392</v>
          </cell>
          <cell r="AK291">
            <v>-288.43902377424831</v>
          </cell>
          <cell r="AL291" t="e">
            <v>#REF!</v>
          </cell>
          <cell r="AM291" t="e">
            <v>#REF!</v>
          </cell>
          <cell r="AN291" t="e">
            <v>#REF!</v>
          </cell>
          <cell r="AO291" t="e">
            <v>#REF!</v>
          </cell>
          <cell r="AP291" t="e">
            <v>#REF!</v>
          </cell>
        </row>
        <row r="292">
          <cell r="Z292">
            <v>110.26607241334023</v>
          </cell>
          <cell r="AA292">
            <v>165.51016953266264</v>
          </cell>
          <cell r="AB292">
            <v>215.46833567435635</v>
          </cell>
          <cell r="AC292">
            <v>296.52261911941594</v>
          </cell>
          <cell r="AD292">
            <v>389.10348363799153</v>
          </cell>
          <cell r="AE292">
            <v>508.8938740870492</v>
          </cell>
          <cell r="AF292">
            <v>-667.95774046880103</v>
          </cell>
          <cell r="AG292">
            <v>-570.83811624053146</v>
          </cell>
          <cell r="AH292">
            <v>-461.16475719620928</v>
          </cell>
          <cell r="AI292">
            <v>-347.83401534763044</v>
          </cell>
          <cell r="AJ292">
            <v>-238.43306290269916</v>
          </cell>
          <cell r="AK292">
            <v>-140.08271905662914</v>
          </cell>
          <cell r="AL292" t="e">
            <v>#REF!</v>
          </cell>
          <cell r="AM292" t="e">
            <v>#REF!</v>
          </cell>
          <cell r="AN292" t="e">
            <v>#REF!</v>
          </cell>
          <cell r="AO292" t="e">
            <v>#REF!</v>
          </cell>
          <cell r="AP292" t="e">
            <v>#REF!</v>
          </cell>
        </row>
        <row r="293">
          <cell r="Z293">
            <v>223.82619542825682</v>
          </cell>
          <cell r="AA293">
            <v>379.38628649827479</v>
          </cell>
          <cell r="AB293">
            <v>533.31470986747513</v>
          </cell>
          <cell r="AC293">
            <v>709.60708570080487</v>
          </cell>
          <cell r="AD293">
            <v>912.80700246075435</v>
          </cell>
          <cell r="AE293">
            <v>1155.6838249536027</v>
          </cell>
          <cell r="AF293">
            <v>-1036.1840806466403</v>
          </cell>
          <cell r="AG293">
            <v>-911.83505285727881</v>
          </cell>
          <cell r="AH293">
            <v>-768.97454978119868</v>
          </cell>
          <cell r="AI293">
            <v>-614.20903960664805</v>
          </cell>
          <cell r="AJ293">
            <v>-454.78309125899267</v>
          </cell>
          <cell r="AK293">
            <v>-296.62699880100615</v>
          </cell>
          <cell r="AL293" t="e">
            <v>#REF!</v>
          </cell>
          <cell r="AM293" t="e">
            <v>#REF!</v>
          </cell>
          <cell r="AN293" t="e">
            <v>#REF!</v>
          </cell>
          <cell r="AO293" t="e">
            <v>#REF!</v>
          </cell>
          <cell r="AP293" t="e">
            <v>#REF!</v>
          </cell>
        </row>
        <row r="294">
          <cell r="Z294">
            <v>1032.479528891246</v>
          </cell>
          <cell r="AA294">
            <v>1499.4660979232035</v>
          </cell>
          <cell r="AB294">
            <v>1988.3668277658062</v>
          </cell>
          <cell r="AC294">
            <v>2567.610074708904</v>
          </cell>
          <cell r="AD294">
            <v>3164.9204977384534</v>
          </cell>
          <cell r="AE294">
            <v>3770.7152190030661</v>
          </cell>
          <cell r="AF294">
            <v>-1516.2234182850457</v>
          </cell>
          <cell r="AG294">
            <v>-1156.9168808155214</v>
          </cell>
          <cell r="AH294">
            <v>-780.47142368507195</v>
          </cell>
          <cell r="AI294">
            <v>-423.00793994394695</v>
          </cell>
          <cell r="AJ294">
            <v>-123.88570117059862</v>
          </cell>
          <cell r="AK294">
            <v>110.24192606439087</v>
          </cell>
          <cell r="AL294" t="e">
            <v>#REF!</v>
          </cell>
          <cell r="AM294" t="e">
            <v>#REF!</v>
          </cell>
          <cell r="AN294" t="e">
            <v>#REF!</v>
          </cell>
          <cell r="AO294" t="e">
            <v>#REF!</v>
          </cell>
          <cell r="AP294" t="e">
            <v>#REF!</v>
          </cell>
        </row>
        <row r="295">
          <cell r="Z295">
            <v>45.079794150043867</v>
          </cell>
          <cell r="AA295">
            <v>60.745873577401284</v>
          </cell>
          <cell r="AB295">
            <v>75.954268116543446</v>
          </cell>
          <cell r="AC295">
            <v>92.749727055062621</v>
          </cell>
          <cell r="AD295">
            <v>113.61950601986238</v>
          </cell>
          <cell r="AE295">
            <v>135.20257595692709</v>
          </cell>
          <cell r="AF295">
            <v>-65.153596689925578</v>
          </cell>
          <cell r="AG295">
            <v>-52.927954870733622</v>
          </cell>
          <cell r="AH295">
            <v>-39.736536365469753</v>
          </cell>
          <cell r="AI295">
            <v>-26.515654098364823</v>
          </cell>
          <cell r="AJ295">
            <v>-14.330142812801874</v>
          </cell>
          <cell r="AK295">
            <v>-3.9326447413962384</v>
          </cell>
          <cell r="AL295" t="e">
            <v>#REF!</v>
          </cell>
          <cell r="AM295" t="e">
            <v>#REF!</v>
          </cell>
          <cell r="AN295" t="e">
            <v>#REF!</v>
          </cell>
          <cell r="AO295" t="e">
            <v>#REF!</v>
          </cell>
          <cell r="AP295" t="e">
            <v>#REF!</v>
          </cell>
        </row>
        <row r="296">
          <cell r="Z296">
            <v>141.1039700367686</v>
          </cell>
          <cell r="AA296">
            <v>224.32321813420754</v>
          </cell>
          <cell r="AB296">
            <v>316.68404186367934</v>
          </cell>
          <cell r="AC296">
            <v>420.66922438207553</v>
          </cell>
          <cell r="AD296">
            <v>524.06330160383573</v>
          </cell>
          <cell r="AE296">
            <v>625.90708529566757</v>
          </cell>
          <cell r="AF296">
            <v>-347.65116559502542</v>
          </cell>
          <cell r="AG296">
            <v>-278.72992140657806</v>
          </cell>
          <cell r="AH296">
            <v>-207.00538987847568</v>
          </cell>
          <cell r="AI296">
            <v>-139.77515138200206</v>
          </cell>
          <cell r="AJ296">
            <v>-83.637104307170148</v>
          </cell>
          <cell r="AK296">
            <v>-42.492197962956467</v>
          </cell>
          <cell r="AL296" t="e">
            <v>#REF!</v>
          </cell>
          <cell r="AM296" t="e">
            <v>#REF!</v>
          </cell>
          <cell r="AN296" t="e">
            <v>#REF!</v>
          </cell>
          <cell r="AO296" t="e">
            <v>#REF!</v>
          </cell>
          <cell r="AP296" t="e">
            <v>#REF!</v>
          </cell>
        </row>
        <row r="297">
          <cell r="Z297">
            <v>15.738081247926175</v>
          </cell>
          <cell r="AA297">
            <v>55.549073985646999</v>
          </cell>
          <cell r="AB297">
            <v>97.999277887488347</v>
          </cell>
          <cell r="AC297">
            <v>148.70132727381525</v>
          </cell>
          <cell r="AD297">
            <v>200.89534858817944</v>
          </cell>
          <cell r="AE297">
            <v>262.6101153651075</v>
          </cell>
          <cell r="AF297">
            <v>-295.94209730880368</v>
          </cell>
          <cell r="AG297">
            <v>-264.02839725508068</v>
          </cell>
          <cell r="AH297">
            <v>-227.0864652966242</v>
          </cell>
          <cell r="AI297">
            <v>-186.92967911621503</v>
          </cell>
          <cell r="AJ297">
            <v>-145.0264421959476</v>
          </cell>
          <cell r="AK297">
            <v>-103.42562473036466</v>
          </cell>
          <cell r="AL297" t="e">
            <v>#REF!</v>
          </cell>
          <cell r="AM297" t="e">
            <v>#REF!</v>
          </cell>
          <cell r="AN297" t="e">
            <v>#REF!</v>
          </cell>
          <cell r="AO297" t="e">
            <v>#REF!</v>
          </cell>
          <cell r="AP297" t="e">
            <v>#REF!</v>
          </cell>
        </row>
        <row r="298">
          <cell r="Z298">
            <v>238.20816742245711</v>
          </cell>
          <cell r="AA298">
            <v>381.58711193132649</v>
          </cell>
          <cell r="AB298">
            <v>535.10052815683935</v>
          </cell>
          <cell r="AC298">
            <v>698.08824984871967</v>
          </cell>
          <cell r="AD298">
            <v>865.49722763434988</v>
          </cell>
          <cell r="AE298">
            <v>1036.3942266986121</v>
          </cell>
          <cell r="AF298">
            <v>-697.19802073107428</v>
          </cell>
          <cell r="AG298">
            <v>-592.66654975208451</v>
          </cell>
          <cell r="AH298">
            <v>-474.95424358126718</v>
          </cell>
          <cell r="AI298">
            <v>-355.23645895843163</v>
          </cell>
          <cell r="AJ298">
            <v>-240.62144617054767</v>
          </cell>
          <cell r="AK298">
            <v>-140.59624664673498</v>
          </cell>
          <cell r="AL298" t="e">
            <v>#REF!</v>
          </cell>
          <cell r="AM298" t="e">
            <v>#REF!</v>
          </cell>
          <cell r="AN298" t="e">
            <v>#REF!</v>
          </cell>
          <cell r="AO298" t="e">
            <v>#REF!</v>
          </cell>
          <cell r="AP298" t="e">
            <v>#REF!</v>
          </cell>
        </row>
        <row r="299">
          <cell r="Z299">
            <v>21.270022343339804</v>
          </cell>
          <cell r="AA299">
            <v>45.613014173641147</v>
          </cell>
          <cell r="AB299">
            <v>68.590731952127811</v>
          </cell>
          <cell r="AC299">
            <v>92.805841396198758</v>
          </cell>
          <cell r="AD299">
            <v>121.22697416483618</v>
          </cell>
          <cell r="AE299">
            <v>163.90988710853929</v>
          </cell>
          <cell r="AF299">
            <v>-180.31413895496021</v>
          </cell>
          <cell r="AG299">
            <v>-152.73480364476569</v>
          </cell>
          <cell r="AH299">
            <v>-120.5754569803249</v>
          </cell>
          <cell r="AI299">
            <v>-88.69173679715297</v>
          </cell>
          <cell r="AJ299">
            <v>-56.998384357601736</v>
          </cell>
          <cell r="AK299">
            <v>-28.437918261917048</v>
          </cell>
          <cell r="AL299" t="e">
            <v>#REF!</v>
          </cell>
          <cell r="AM299" t="e">
            <v>#REF!</v>
          </cell>
          <cell r="AN299" t="e">
            <v>#REF!</v>
          </cell>
          <cell r="AO299" t="e">
            <v>#REF!</v>
          </cell>
          <cell r="AP299" t="e">
            <v>#REF!</v>
          </cell>
        </row>
        <row r="305">
          <cell r="F305">
            <v>17.784863767888599</v>
          </cell>
          <cell r="G305">
            <v>17.696725104532462</v>
          </cell>
          <cell r="H305">
            <v>17.609023240922426</v>
          </cell>
          <cell r="I305">
            <v>17.52175601235561</v>
          </cell>
          <cell r="J305">
            <v>17.426261493956673</v>
          </cell>
          <cell r="K305">
            <v>17.322679128959557</v>
          </cell>
          <cell r="L305">
            <v>17.211159582908031</v>
          </cell>
          <cell r="M305">
            <v>17.09186437855135</v>
          </cell>
          <cell r="N305">
            <v>16.964965506125449</v>
          </cell>
          <cell r="O305">
            <v>16.830645010335544</v>
          </cell>
          <cell r="P305">
            <v>16.689094555427687</v>
          </cell>
          <cell r="Q305">
            <v>16.540514969803006</v>
          </cell>
          <cell r="R305">
            <v>16.385115771687776</v>
          </cell>
          <cell r="S305">
            <v>16.223114677425958</v>
          </cell>
          <cell r="T305">
            <v>16.054737094007152</v>
          </cell>
          <cell r="U305">
            <v>15.880215597482925</v>
          </cell>
          <cell r="V305">
            <v>15.699789398957215</v>
          </cell>
          <cell r="W305">
            <v>15.513703799862437</v>
          </cell>
          <cell r="X305">
            <v>0.47882842736883524</v>
          </cell>
        </row>
        <row r="306">
          <cell r="F306">
            <v>822.01088964293388</v>
          </cell>
          <cell r="G306">
            <v>793.01668092002194</v>
          </cell>
          <cell r="H306">
            <v>765.04516441452461</v>
          </cell>
          <cell r="I306">
            <v>738.06026742718109</v>
          </cell>
          <cell r="J306">
            <v>709.47492894811671</v>
          </cell>
          <cell r="K306">
            <v>679.55209440625288</v>
          </cell>
          <cell r="L306">
            <v>648.55816707615452</v>
          </cell>
          <cell r="M306">
            <v>616.75912710385933</v>
          </cell>
          <cell r="N306">
            <v>584.41682804103107</v>
          </cell>
          <cell r="O306">
            <v>551.78554046613272</v>
          </cell>
          <cell r="P306">
            <v>519.10880294951869</v>
          </cell>
          <cell r="Q306">
            <v>486.6166300737479</v>
          </cell>
          <cell r="R306">
            <v>454.52311584318915</v>
          </cell>
          <cell r="S306">
            <v>423.02445900869066</v>
          </cell>
          <cell r="T306">
            <v>392.29742498691149</v>
          </cell>
          <cell r="U306">
            <v>362.49824754117583</v>
          </cell>
          <cell r="V306">
            <v>333.7619625480063</v>
          </cell>
          <cell r="W306">
            <v>306.20215629217245</v>
          </cell>
          <cell r="X306">
            <v>1.990680034736596</v>
          </cell>
        </row>
        <row r="307">
          <cell r="F307">
            <v>8.1714063265163652</v>
          </cell>
          <cell r="G307">
            <v>7.9854225728379218</v>
          </cell>
          <cell r="H307">
            <v>7.8036718673338266</v>
          </cell>
          <cell r="I307">
            <v>7.6260578645088861</v>
          </cell>
          <cell r="J307">
            <v>7.4353480460219297</v>
          </cell>
          <cell r="K307">
            <v>7.2327360845728492</v>
          </cell>
          <cell r="L307">
            <v>7.0194655017155467</v>
          </cell>
          <cell r="M307">
            <v>6.7968170346229249</v>
          </cell>
          <cell r="N307">
            <v>6.5660959394814995</v>
          </cell>
          <cell r="O307">
            <v>6.3286194057469913</v>
          </cell>
          <cell r="P307">
            <v>6.0857042484130801</v>
          </cell>
          <cell r="Q307">
            <v>5.8386550355705946</v>
          </cell>
          <cell r="R307">
            <v>5.5887527961561378</v>
          </cell>
          <cell r="S307">
            <v>5.3372444382459108</v>
          </cell>
          <cell r="T307">
            <v>5.0853329919177552</v>
          </cell>
          <cell r="U307">
            <v>4.8341687729830367</v>
          </cell>
          <cell r="V307">
            <v>4.5848415451960829</v>
          </cell>
          <cell r="W307">
            <v>4.3383737393024377</v>
          </cell>
          <cell r="X307">
            <v>7.8008447341311413</v>
          </cell>
        </row>
        <row r="308">
          <cell r="F308">
            <v>13.933507560684925</v>
          </cell>
          <cell r="G308">
            <v>13.278510680173641</v>
          </cell>
          <cell r="H308">
            <v>12.654304389297522</v>
          </cell>
          <cell r="I308">
            <v>12.059441260689676</v>
          </cell>
          <cell r="J308">
            <v>11.437338826300632</v>
          </cell>
          <cell r="K308">
            <v>10.795224504833818</v>
          </cell>
          <cell r="L308">
            <v>10.140217284836069</v>
          </cell>
          <cell r="M308">
            <v>9.4792010517831429</v>
          </cell>
          <cell r="N308">
            <v>8.8187107691868558</v>
          </cell>
          <cell r="O308">
            <v>8.1648339066931683</v>
          </cell>
          <cell r="P308">
            <v>7.5231288633363338</v>
          </cell>
          <cell r="Q308">
            <v>6.898561466528724</v>
          </cell>
          <cell r="R308">
            <v>6.2954599662643949</v>
          </cell>
          <cell r="S308">
            <v>5.7174883163324823</v>
          </cell>
          <cell r="T308">
            <v>5.1676369634838437</v>
          </cell>
          <cell r="U308">
            <v>4.6482298704425444</v>
          </cell>
          <cell r="V308">
            <v>4.1609460933376754</v>
          </cell>
          <cell r="W308">
            <v>3.7068539271770056</v>
          </cell>
          <cell r="X308">
            <v>1.9709498469205404</v>
          </cell>
        </row>
        <row r="309">
          <cell r="F309">
            <v>1.9603954287797944</v>
          </cell>
          <cell r="G309">
            <v>1.9347202180637384</v>
          </cell>
          <cell r="H309">
            <v>1.9093812744270868</v>
          </cell>
          <cell r="I309">
            <v>1.8843741937950322</v>
          </cell>
          <cell r="J309">
            <v>1.8572445211503499</v>
          </cell>
          <cell r="K309">
            <v>1.8280937867831641</v>
          </cell>
          <cell r="L309">
            <v>1.7970299208121103</v>
          </cell>
          <cell r="M309">
            <v>1.7641665886551283</v>
          </cell>
          <cell r="N309">
            <v>1.729622499904923</v>
          </cell>
          <cell r="O309">
            <v>1.6935206964732812</v>
          </cell>
          <cell r="P309">
            <v>1.6559878259544001</v>
          </cell>
          <cell r="Q309">
            <v>1.6171534061796686</v>
          </cell>
          <cell r="R309">
            <v>1.5771490868959837</v>
          </cell>
          <cell r="S309">
            <v>1.5361079143983398</v>
          </cell>
          <cell r="T309">
            <v>1.494163604787647</v>
          </cell>
          <cell r="U309">
            <v>1.4514498313096851</v>
          </cell>
          <cell r="V309">
            <v>1.4080995309646664</v>
          </cell>
          <cell r="W309">
            <v>1.3642442352634325</v>
          </cell>
          <cell r="X309">
            <v>0.27256702917581299</v>
          </cell>
        </row>
        <row r="310">
          <cell r="F310">
            <v>21.18956281379652</v>
          </cell>
          <cell r="G310">
            <v>20.597522539873239</v>
          </cell>
          <cell r="H310">
            <v>20.022023979860112</v>
          </cell>
          <cell r="I310">
            <v>19.462604955234607</v>
          </cell>
          <cell r="J310">
            <v>18.865280069976347</v>
          </cell>
          <cell r="K310">
            <v>18.234541411048646</v>
          </cell>
          <cell r="L310">
            <v>17.575016160721233</v>
          </cell>
          <cell r="M310">
            <v>16.891410624462182</v>
          </cell>
          <cell r="N310">
            <v>16.188455105896672</v>
          </cell>
          <cell r="O310">
            <v>15.47085051566664</v>
          </cell>
          <cell r="P310">
            <v>14.743217534166451</v>
          </cell>
          <cell r="Q310">
            <v>14.010049065713206</v>
          </cell>
          <cell r="R310">
            <v>13.27566662641239</v>
          </cell>
          <cell r="S310">
            <v>12.544181202718891</v>
          </cell>
          <cell r="T310">
            <v>11.81945900553646</v>
          </cell>
          <cell r="U310">
            <v>11.105092428755915</v>
          </cell>
          <cell r="V310">
            <v>10.404376404465307</v>
          </cell>
          <cell r="W310">
            <v>9.7202902325947456</v>
          </cell>
          <cell r="X310">
            <v>2.5559084912343706</v>
          </cell>
        </row>
        <row r="311">
          <cell r="F311">
            <v>16.048849273874467</v>
          </cell>
          <cell r="G311">
            <v>15.737910963452563</v>
          </cell>
          <cell r="H311">
            <v>15.43299692500419</v>
          </cell>
          <cell r="I311">
            <v>15.13399044131698</v>
          </cell>
          <cell r="J311">
            <v>14.811769998320212</v>
          </cell>
          <cell r="K311">
            <v>14.468076032075125</v>
          </cell>
          <cell r="L311">
            <v>14.104734763737305</v>
          </cell>
          <cell r="M311">
            <v>13.723642105588784</v>
          </cell>
          <cell r="N311">
            <v>13.326747283301538</v>
          </cell>
          <cell r="O311">
            <v>12.91603637098291</v>
          </cell>
          <cell r="P311">
            <v>12.493515931611896</v>
          </cell>
          <cell r="Q311">
            <v>12.061196948674219</v>
          </cell>
          <cell r="R311">
            <v>11.621079225341825</v>
          </cell>
          <cell r="S311">
            <v>11.175136415661083</v>
          </cell>
          <cell r="T311">
            <v>10.725301838196248</v>
          </cell>
          <cell r="U311">
            <v>10.273455206733885</v>
          </cell>
          <cell r="V311">
            <v>9.8214103953279164</v>
          </cell>
          <cell r="W311">
            <v>9.3709043365078379</v>
          </cell>
          <cell r="X311">
            <v>3.0352589215630927</v>
          </cell>
        </row>
        <row r="312">
          <cell r="F312">
            <v>22.539930897508167</v>
          </cell>
          <cell r="G312">
            <v>22.057315036138611</v>
          </cell>
          <cell r="H312">
            <v>21.585032749911967</v>
          </cell>
          <cell r="I312">
            <v>21.122862780507116</v>
          </cell>
          <cell r="J312">
            <v>20.625897261348232</v>
          </cell>
          <cell r="K312">
            <v>20.097078513410985</v>
          </cell>
          <cell r="L312">
            <v>19.539480585257536</v>
          </cell>
          <cell r="M312">
            <v>18.956279649067554</v>
          </cell>
          <cell r="N312">
            <v>18.350724097943719</v>
          </cell>
          <cell r="O312">
            <v>17.726104734799176</v>
          </cell>
          <cell r="P312">
            <v>17.085725430545011</v>
          </cell>
          <cell r="Q312">
            <v>16.432874610658899</v>
          </cell>
          <cell r="R312">
            <v>15.770797905074541</v>
          </cell>
          <cell r="S312">
            <v>15.102672267327597</v>
          </cell>
          <cell r="T312">
            <v>14.431581835750638</v>
          </cell>
          <cell r="U312">
            <v>13.760495773012819</v>
          </cell>
          <cell r="V312">
            <v>13.092248281274841</v>
          </cell>
          <cell r="W312">
            <v>12.4295209495229</v>
          </cell>
          <cell r="X312">
            <v>2.9631747768844696</v>
          </cell>
        </row>
        <row r="313">
          <cell r="F313">
            <v>45.390795290396547</v>
          </cell>
          <cell r="G313">
            <v>44.33276305555701</v>
          </cell>
          <cell r="H313">
            <v>43.299392918017112</v>
          </cell>
          <cell r="I313">
            <v>42.290110019069154</v>
          </cell>
          <cell r="J313">
            <v>41.207049881511487</v>
          </cell>
          <cell r="K313">
            <v>40.057139468923651</v>
          </cell>
          <cell r="L313">
            <v>38.847586508192563</v>
          </cell>
          <cell r="M313">
            <v>37.585804732905515</v>
          </cell>
          <cell r="N313">
            <v>36.279338907644906</v>
          </cell>
          <cell r="O313">
            <v>34.935790682043887</v>
          </cell>
          <cell r="P313">
            <v>33.562746277192645</v>
          </cell>
          <cell r="Q313">
            <v>32.167706943669728</v>
          </cell>
          <cell r="R313">
            <v>30.758023051999245</v>
          </cell>
          <cell r="S313">
            <v>29.340832584876885</v>
          </cell>
          <cell r="T313">
            <v>27.923004698456346</v>
          </cell>
          <cell r="U313">
            <v>26.511088909885363</v>
          </cell>
          <cell r="V313">
            <v>25.111270352748253</v>
          </cell>
          <cell r="W313">
            <v>23.729331423742245</v>
          </cell>
          <cell r="X313">
            <v>3.0501431141168038</v>
          </cell>
        </row>
        <row r="314">
          <cell r="F314">
            <v>8.3413370614546594</v>
          </cell>
          <cell r="G314">
            <v>8.1691130161721439</v>
          </cell>
          <cell r="H314">
            <v>8.0004448902290513</v>
          </cell>
          <cell r="I314">
            <v>7.8352592643631196</v>
          </cell>
          <cell r="J314">
            <v>7.6574915912890198</v>
          </cell>
          <cell r="K314">
            <v>7.4681599155390295</v>
          </cell>
          <cell r="L314">
            <v>7.268329589861187</v>
          </cell>
          <cell r="M314">
            <v>7.0591033396809069</v>
          </cell>
          <cell r="N314">
            <v>6.8416111990160973</v>
          </cell>
          <cell r="O314">
            <v>6.6170004452913922</v>
          </cell>
          <cell r="P314">
            <v>6.386425656977698</v>
          </cell>
          <cell r="Q314">
            <v>6.1510390125324825</v>
          </cell>
          <cell r="R314">
            <v>5.9119809418921516</v>
          </cell>
          <cell r="S314">
            <v>5.6703712329596403</v>
          </cell>
          <cell r="T314">
            <v>5.4273006853538197</v>
          </cell>
          <cell r="U314">
            <v>5.1838233923782511</v>
          </cell>
          <cell r="V314">
            <v>4.9409497199758059</v>
          </cell>
          <cell r="W314">
            <v>4.6996400386213448</v>
          </cell>
          <cell r="X314">
            <v>3.1724395660395981</v>
          </cell>
        </row>
        <row r="315">
          <cell r="F315">
            <v>7.6489632326466053</v>
          </cell>
          <cell r="G315">
            <v>7.4491463730973679</v>
          </cell>
          <cell r="H315">
            <v>7.2545494075580415</v>
          </cell>
          <cell r="I315">
            <v>7.0650359746948705</v>
          </cell>
          <cell r="J315">
            <v>6.8622842870466103</v>
          </cell>
          <cell r="K315">
            <v>6.6477308481134969</v>
          </cell>
          <cell r="L315">
            <v>6.4228612858648786</v>
          </cell>
          <cell r="M315">
            <v>6.1891933656267177</v>
          </cell>
          <cell r="N315">
            <v>5.9482601378646871</v>
          </cell>
          <cell r="O315">
            <v>5.7015934786596798</v>
          </cell>
          <cell r="P315">
            <v>5.4507082645119542</v>
          </cell>
          <cell r="Q315">
            <v>5.1970874025316709</v>
          </cell>
          <cell r="R315">
            <v>4.9421679127223639</v>
          </cell>
          <cell r="S315">
            <v>4.6873282316572045</v>
          </cell>
          <cell r="T315">
            <v>4.4338768771523958</v>
          </cell>
          <cell r="U315">
            <v>4.1830425823495352</v>
          </cell>
          <cell r="V315">
            <v>3.9359659757229073</v>
          </cell>
          <cell r="W315">
            <v>3.693692851701313</v>
          </cell>
          <cell r="X315">
            <v>4.2942158563236035</v>
          </cell>
        </row>
        <row r="316">
          <cell r="F316">
            <v>0.2</v>
          </cell>
          <cell r="G316">
            <v>0.19434399285942605</v>
          </cell>
          <cell r="H316">
            <v>0.18884793780272319</v>
          </cell>
          <cell r="I316">
            <v>0.18350731137924883</v>
          </cell>
          <cell r="J316">
            <v>0.1778069000509987</v>
          </cell>
          <cell r="K316">
            <v>0.1717900321757363</v>
          </cell>
          <cell r="L316">
            <v>0.16550130562307941</v>
          </cell>
          <cell r="M316">
            <v>0.15898604287367035</v>
          </cell>
          <cell r="N316">
            <v>0.15228975510655626</v>
          </cell>
          <cell r="O316">
            <v>0.14545762397292133</v>
          </cell>
          <cell r="P316">
            <v>0.13853400907729183</v>
          </cell>
          <cell r="Q316">
            <v>0.13156198835719662</v>
          </cell>
          <cell r="R316">
            <v>0.12458293759614598</v>
          </cell>
          <cell r="S316">
            <v>0.1176361542521876</v>
          </cell>
          <cell r="T316">
            <v>0.11075852966608866</v>
          </cell>
          <cell r="U316">
            <v>0.10398427256061711</v>
          </cell>
          <cell r="V316">
            <v>9.7344685586075036E-2</v>
          </cell>
          <cell r="W316">
            <v>9.0867995536284885E-2</v>
          </cell>
          <cell r="X316">
            <v>6.0602414813269059</v>
          </cell>
        </row>
        <row r="317">
          <cell r="F317">
            <v>40.218777242969651</v>
          </cell>
          <cell r="G317">
            <v>38.900996522839385</v>
          </cell>
          <cell r="H317">
            <v>37.626393297038597</v>
          </cell>
          <cell r="I317">
            <v>36.393552841563448</v>
          </cell>
          <cell r="J317">
            <v>35.084032536252757</v>
          </cell>
          <cell r="K317">
            <v>33.70914536271988</v>
          </cell>
          <cell r="L317">
            <v>32.280419135225252</v>
          </cell>
          <cell r="M317">
            <v>30.809437877571806</v>
          </cell>
          <cell r="N317">
            <v>29.307688746759208</v>
          </cell>
          <cell r="O317">
            <v>27.786417252467121</v>
          </cell>
          <cell r="P317">
            <v>26.256493212375258</v>
          </cell>
          <cell r="Q317">
            <v>24.728289525076288</v>
          </cell>
          <cell r="R317">
            <v>23.211575447645679</v>
          </cell>
          <cell r="S317">
            <v>21.715425647100396</v>
          </cell>
          <cell r="T317">
            <v>20.248145867369399</v>
          </cell>
          <cell r="U317">
            <v>18.817215628953594</v>
          </cell>
          <cell r="V317">
            <v>17.429247969261784</v>
          </cell>
          <cell r="W317">
            <v>16.089965848531467</v>
          </cell>
          <cell r="X317">
            <v>4.5218919927725576</v>
          </cell>
        </row>
        <row r="318">
          <cell r="F318">
            <v>-3.815065395680143</v>
          </cell>
          <cell r="G318">
            <v>-3.7371525388675257</v>
          </cell>
          <cell r="H318">
            <v>-3.6608308509149694</v>
          </cell>
          <cell r="I318">
            <v>-3.586067836308322</v>
          </cell>
          <cell r="J318">
            <v>-3.5055908160787324</v>
          </cell>
          <cell r="K318">
            <v>-3.4198560663957398</v>
          </cell>
          <cell r="L318">
            <v>-3.3293412939430418</v>
          </cell>
          <cell r="M318">
            <v>-3.2345412237874331</v>
          </cell>
          <cell r="N318">
            <v>-3.1359631264895165</v>
          </cell>
          <cell r="O318">
            <v>-3.0341223405810878</v>
          </cell>
          <cell r="P318">
            <v>-2.9295378450599774</v>
          </cell>
          <cell r="Q318">
            <v>-2.8227279342341935</v>
          </cell>
          <cell r="R318">
            <v>-2.7142060441507794</v>
          </cell>
          <cell r="S318">
            <v>-2.6044767760516025</v>
          </cell>
          <cell r="T318">
            <v>-2.4940321579006794</v>
          </cell>
          <cell r="U318">
            <v>-2.3833481801269936</v>
          </cell>
          <cell r="V318">
            <v>-2.2728816364308635</v>
          </cell>
          <cell r="W318">
            <v>-2.163067294922425</v>
          </cell>
          <cell r="X318">
            <v>3.4680879074882145</v>
          </cell>
        </row>
        <row r="319">
          <cell r="F319">
            <v>32.929073177864261</v>
          </cell>
          <cell r="G319">
            <v>31.695901657354572</v>
          </cell>
          <cell r="H319">
            <v>30.508911576291478</v>
          </cell>
          <cell r="I319">
            <v>29.366373471000319</v>
          </cell>
          <cell r="J319">
            <v>28.158938644819813</v>
          </cell>
          <cell r="K319">
            <v>26.89828592201938</v>
          </cell>
          <cell r="L319">
            <v>25.596187936140698</v>
          </cell>
          <cell r="M319">
            <v>24.264331748481794</v>
          </cell>
          <cell r="N319">
            <v>22.914149400309892</v>
          </cell>
          <cell r="O319">
            <v>21.556661689241214</v>
          </cell>
          <cell r="P319">
            <v>20.202337952572911</v>
          </cell>
          <cell r="Q319">
            <v>18.860974076747084</v>
          </cell>
          <cell r="R319">
            <v>17.541590354296911</v>
          </cell>
          <cell r="S319">
            <v>16.25235019935301</v>
          </cell>
          <cell r="T319">
            <v>15.000500131028799</v>
          </cell>
          <cell r="U319">
            <v>13.792330860086111</v>
          </cell>
          <cell r="V319">
            <v>12.633158785235949</v>
          </cell>
          <cell r="W319">
            <v>11.527326735455325</v>
          </cell>
          <cell r="X319">
            <v>5.824093989287964</v>
          </cell>
        </row>
        <row r="320">
          <cell r="F320">
            <v>42.054399973030826</v>
          </cell>
          <cell r="G320">
            <v>40.172688508975639</v>
          </cell>
          <cell r="H320">
            <v>38.375173657789198</v>
          </cell>
          <cell r="I320">
            <v>36.658088067380611</v>
          </cell>
          <cell r="J320">
            <v>34.857899410434811</v>
          </cell>
          <cell r="K320">
            <v>32.994728574003666</v>
          </cell>
          <cell r="L320">
            <v>31.088506107178947</v>
          </cell>
          <cell r="M320">
            <v>29.158628481900386</v>
          </cell>
          <cell r="N320">
            <v>27.223645267150676</v>
          </cell>
          <cell r="O320">
            <v>25.300983735286493</v>
          </cell>
          <cell r="P320">
            <v>23.406715872991928</v>
          </cell>
          <cell r="Q320">
            <v>21.555371143515373</v>
          </cell>
          <cell r="R320">
            <v>19.759796710905611</v>
          </cell>
          <cell r="S320">
            <v>18.031065256189549</v>
          </cell>
          <cell r="T320">
            <v>16.378429048116278</v>
          </cell>
          <cell r="U320">
            <v>14.809317626207639</v>
          </cell>
          <cell r="V320">
            <v>13.32937534943961</v>
          </cell>
          <cell r="W320">
            <v>11.942534186091162</v>
          </cell>
          <cell r="X320">
            <v>2.6219865812864538</v>
          </cell>
        </row>
        <row r="321">
          <cell r="F321">
            <v>450.65981615845726</v>
          </cell>
          <cell r="G321">
            <v>435.57483340816873</v>
          </cell>
          <cell r="H321">
            <v>420.99479184947847</v>
          </cell>
          <cell r="I321">
            <v>406.90278953352822</v>
          </cell>
          <cell r="J321">
            <v>391.94579148595585</v>
          </cell>
          <cell r="K321">
            <v>376.25539718240628</v>
          </cell>
          <cell r="L321">
            <v>359.96548895661999</v>
          </cell>
          <cell r="M321">
            <v>343.21035869831502</v>
          </cell>
          <cell r="N321">
            <v>326.12290568896555</v>
          </cell>
          <cell r="O321">
            <v>308.83293838084069</v>
          </cell>
          <cell r="P321">
            <v>291.4656090428644</v>
          </cell>
          <cell r="Q321">
            <v>274.14000572967984</v>
          </cell>
          <cell r="R321">
            <v>256.96792113873204</v>
          </cell>
          <cell r="S321">
            <v>240.05281277120923</v>
          </cell>
          <cell r="T321">
            <v>223.48896357293052</v>
          </cell>
          <cell r="U321">
            <v>207.36084706103051</v>
          </cell>
          <cell r="V321">
            <v>191.74269599004418</v>
          </cell>
          <cell r="W321">
            <v>176.69826900882722</v>
          </cell>
          <cell r="X321">
            <v>0.49666330878179943</v>
          </cell>
        </row>
        <row r="322">
          <cell r="F322">
            <v>31.660261490765631</v>
          </cell>
          <cell r="G322">
            <v>29.662593621352094</v>
          </cell>
          <cell r="H322">
            <v>27.790972623587145</v>
          </cell>
          <cell r="I322">
            <v>26.037445316616417</v>
          </cell>
          <cell r="J322">
            <v>24.23608448590138</v>
          </cell>
          <cell r="K322">
            <v>22.412794393956236</v>
          </cell>
          <cell r="L322">
            <v>20.592023201609187</v>
          </cell>
          <cell r="M322">
            <v>18.796262135419148</v>
          </cell>
          <cell r="N322">
            <v>17.045644623701971</v>
          </cell>
          <cell r="O322">
            <v>15.35765223190899</v>
          </cell>
          <cell r="P322">
            <v>13.746929027565846</v>
          </cell>
          <cell r="Q322">
            <v>12.225201175580032</v>
          </cell>
          <cell r="R322">
            <v>10.801294340750772</v>
          </cell>
          <cell r="S322">
            <v>9.4812380311724436</v>
          </cell>
          <cell r="T322">
            <v>8.2684434642423277</v>
          </cell>
          <cell r="U322">
            <v>7.163939920609681</v>
          </cell>
          <cell r="V322">
            <v>6.1666538532800006</v>
          </cell>
          <cell r="W322">
            <v>5.2737151681992254</v>
          </cell>
          <cell r="X322">
            <v>32.61121292988657</v>
          </cell>
        </row>
        <row r="323">
          <cell r="F323">
            <v>6.2374674683057068</v>
          </cell>
          <cell r="G323">
            <v>5.9250847458648845</v>
          </cell>
          <cell r="H323">
            <v>5.6283466685906118</v>
          </cell>
          <cell r="I323">
            <v>5.3464697266892784</v>
          </cell>
          <cell r="J323">
            <v>5.0526825376832356</v>
          </cell>
          <cell r="K323">
            <v>4.7505680063494902</v>
          </cell>
          <cell r="L323">
            <v>4.4436279958770752</v>
          </cell>
          <cell r="M323">
            <v>4.1352186345533442</v>
          </cell>
          <cell r="N323">
            <v>3.8284932477871032</v>
          </cell>
          <cell r="O323">
            <v>3.5263541165199155</v>
          </cell>
          <cell r="P323">
            <v>3.2314138780681718</v>
          </cell>
          <cell r="Q323">
            <v>2.945966994929297</v>
          </cell>
          <cell r="R323">
            <v>2.671971338732293</v>
          </cell>
          <cell r="S323">
            <v>2.4110395860723433</v>
          </cell>
          <cell r="T323">
            <v>2.1644398135947229</v>
          </cell>
          <cell r="U323">
            <v>1.9331044214398792</v>
          </cell>
          <cell r="V323">
            <v>1.7176463137128213</v>
          </cell>
          <cell r="W323">
            <v>1.5183811252554558</v>
          </cell>
          <cell r="X323">
            <v>7.2272592008065351</v>
          </cell>
        </row>
        <row r="324">
          <cell r="F324">
            <v>47.969276081674352</v>
          </cell>
          <cell r="G324">
            <v>44.826348607968342</v>
          </cell>
          <cell r="H324">
            <v>41.889344465024244</v>
          </cell>
          <cell r="I324">
            <v>39.144771639899716</v>
          </cell>
          <cell r="J324">
            <v>36.332976975223858</v>
          </cell>
          <cell r="K324">
            <v>33.495404235333019</v>
          </cell>
          <cell r="L324">
            <v>30.670897395531288</v>
          </cell>
          <cell r="M324">
            <v>27.894897045194057</v>
          </cell>
          <cell r="N324">
            <v>25.198811775684948</v>
          </cell>
          <cell r="O324">
            <v>22.609574135358312</v>
          </cell>
          <cell r="P324">
            <v>20.149381601838552</v>
          </cell>
          <cell r="Q324">
            <v>17.835614689605567</v>
          </cell>
          <cell r="R324">
            <v>15.680917183136453</v>
          </cell>
          <cell r="S324">
            <v>13.693417851324657</v>
          </cell>
          <cell r="T324">
            <v>11.877069022164038</v>
          </cell>
          <cell r="U324">
            <v>10.232075119585179</v>
          </cell>
          <cell r="V324">
            <v>8.7553836167346937</v>
          </cell>
          <cell r="W324">
            <v>7.4412116777629258</v>
          </cell>
          <cell r="X324">
            <v>2.9415488738358175</v>
          </cell>
        </row>
        <row r="325">
          <cell r="F325">
            <v>21.179563411107448</v>
          </cell>
          <cell r="G325">
            <v>20.49265755610206</v>
          </cell>
          <cell r="H325">
            <v>19.828029764363702</v>
          </cell>
          <cell r="I325">
            <v>19.184957502958181</v>
          </cell>
          <cell r="J325">
            <v>18.501640958329119</v>
          </cell>
          <cell r="K325">
            <v>17.783931792992323</v>
          </cell>
          <cell r="L325">
            <v>17.03779730375312</v>
          </cell>
          <cell r="M325">
            <v>16.269238969244263</v>
          </cell>
          <cell r="N325">
            <v>15.484213731289813</v>
          </cell>
          <cell r="O325">
            <v>14.688559414519828</v>
          </cell>
          <cell r="P325">
            <v>13.88792553460291</v>
          </cell>
          <cell r="Q325">
            <v>13.087710566259076</v>
          </cell>
          <cell r="R325">
            <v>12.293006544199761</v>
          </cell>
          <cell r="S325">
            <v>11.508551659949704</v>
          </cell>
          <cell r="T325">
            <v>10.738691301818559</v>
          </cell>
          <cell r="U325">
            <v>9.987347770603364</v>
          </cell>
          <cell r="V325">
            <v>9.2579986960053109</v>
          </cell>
          <cell r="W325">
            <v>8.5536639837312851</v>
          </cell>
          <cell r="X325">
            <v>0.74307864342814867</v>
          </cell>
        </row>
        <row r="326">
          <cell r="F326">
            <v>26.810014167186395</v>
          </cell>
          <cell r="G326">
            <v>25.572005557150437</v>
          </cell>
          <cell r="H326">
            <v>24.391164590106587</v>
          </cell>
          <cell r="I326">
            <v>23.264851430290559</v>
          </cell>
          <cell r="J326">
            <v>22.085884913948224</v>
          </cell>
          <cell r="K326">
            <v>20.867772854857108</v>
          </cell>
          <cell r="L326">
            <v>19.623848006705728</v>
          </cell>
          <cell r="M326">
            <v>18.367033443800693</v>
          </cell>
          <cell r="N326">
            <v>17.109630743087703</v>
          </cell>
          <cell r="O326">
            <v>15.863135409689905</v>
          </cell>
          <cell r="P326">
            <v>14.638082845870134</v>
          </cell>
          <cell r="Q326">
            <v>13.443926973987551</v>
          </cell>
          <cell r="R326">
            <v>12.288952439301379</v>
          </cell>
          <cell r="S326">
            <v>11.18022018630095</v>
          </cell>
          <cell r="T326">
            <v>10.123545164686394</v>
          </cell>
          <cell r="U326">
            <v>9.123504012761309</v>
          </cell>
          <cell r="V326">
            <v>8.1834698127836916</v>
          </cell>
          <cell r="W326">
            <v>7.3056704315299266</v>
          </cell>
          <cell r="X326">
            <v>8.8850444441020642</v>
          </cell>
        </row>
        <row r="327">
          <cell r="F327">
            <v>8.6126492052381192</v>
          </cell>
          <cell r="G327">
            <v>8.2459510845436714</v>
          </cell>
          <cell r="H327">
            <v>7.8948657571392431</v>
          </cell>
          <cell r="I327">
            <v>7.5587284819188403</v>
          </cell>
          <cell r="J327">
            <v>7.2054837047480014</v>
          </cell>
          <cell r="K327">
            <v>6.8389264799353695</v>
          </cell>
          <cell r="L327">
            <v>6.4628359064129119</v>
          </cell>
          <cell r="M327">
            <v>6.0809120610594398</v>
          </cell>
          <cell r="N327">
            <v>5.6967179311723743</v>
          </cell>
          <cell r="O327">
            <v>5.3136275387442646</v>
          </cell>
          <cell r="P327">
            <v>4.9347811991593122</v>
          </cell>
          <cell r="Q327">
            <v>4.5630485899800162</v>
          </cell>
          <cell r="R327">
            <v>4.201000032737487</v>
          </cell>
          <cell r="S327">
            <v>3.8508861227075899</v>
          </cell>
          <cell r="T327">
            <v>3.5146255882714641</v>
          </cell>
          <cell r="U327">
            <v>3.1938010310496527</v>
          </cell>
          <cell r="V327">
            <v>2.8896619974032394</v>
          </cell>
          <cell r="W327">
            <v>2.6031346661761163</v>
          </cell>
          <cell r="X327">
            <v>2.4696259927089108</v>
          </cell>
        </row>
        <row r="335">
          <cell r="G335">
            <v>26.064391974045197</v>
          </cell>
          <cell r="H335">
            <v>25.935221422065453</v>
          </cell>
          <cell r="I335">
            <v>25.806691016670189</v>
          </cell>
          <cell r="J335">
            <v>25.678797585405288</v>
          </cell>
          <cell r="K335">
            <v>25.538846749042033</v>
          </cell>
          <cell r="L335">
            <v>25.387042866925256</v>
          </cell>
          <cell r="M335">
            <v>25.223606745120225</v>
          </cell>
          <cell r="N335">
            <v>25.048775101338371</v>
          </cell>
          <cell r="O335">
            <v>24.862799993789611</v>
          </cell>
          <cell r="P335">
            <v>24.665948215889724</v>
          </cell>
          <cell r="Q335">
            <v>24.458500658856188</v>
          </cell>
          <cell r="R335">
            <v>24.240751644323101</v>
          </cell>
          <cell r="S335">
            <v>24.013008229192714</v>
          </cell>
          <cell r="T335">
            <v>23.775589485019474</v>
          </cell>
          <cell r="U335">
            <v>23.528825754290526</v>
          </cell>
          <cell r="V335">
            <v>23.273057886025072</v>
          </cell>
          <cell r="W335">
            <v>23.008636453163046</v>
          </cell>
          <cell r="X335">
            <v>0.48840499591621195</v>
          </cell>
        </row>
        <row r="336">
          <cell r="G336">
            <v>82.887266236877608</v>
          </cell>
          <cell r="H336">
            <v>79.96364231896635</v>
          </cell>
          <cell r="I336">
            <v>77.143141319706487</v>
          </cell>
          <cell r="J336">
            <v>74.422125857324673</v>
          </cell>
          <cell r="K336">
            <v>71.53973027006586</v>
          </cell>
          <cell r="L336">
            <v>68.522468595696978</v>
          </cell>
          <cell r="M336">
            <v>65.397203543001353</v>
          </cell>
          <cell r="N336">
            <v>62.190755154701215</v>
          </cell>
          <cell r="O336">
            <v>58.929527369388254</v>
          </cell>
          <cell r="P336">
            <v>55.639159498413214</v>
          </cell>
          <cell r="Q336">
            <v>52.344208693724163</v>
          </cell>
          <cell r="R336">
            <v>49.067868419280181</v>
          </cell>
          <cell r="S336">
            <v>45.831726791447423</v>
          </cell>
          <cell r="T336">
            <v>42.655567463096894</v>
          </cell>
          <cell r="U336">
            <v>39.557214531617944</v>
          </cell>
          <cell r="V336">
            <v>36.552421790176815</v>
          </cell>
          <cell r="W336">
            <v>33.654805548228644</v>
          </cell>
          <cell r="X336">
            <v>2.0304936354313279</v>
          </cell>
        </row>
        <row r="337">
          <cell r="G337">
            <v>6.9838259339291469</v>
          </cell>
          <cell r="H337">
            <v>6.8248718799599883</v>
          </cell>
          <cell r="I337">
            <v>6.669535669779072</v>
          </cell>
          <cell r="J337">
            <v>6.517734960134689</v>
          </cell>
          <cell r="K337">
            <v>6.3547416976552382</v>
          </cell>
          <cell r="L337">
            <v>6.1815760742177384</v>
          </cell>
          <cell r="M337">
            <v>5.9993008858367931</v>
          </cell>
          <cell r="N337">
            <v>5.8090107354638745</v>
          </cell>
          <cell r="O337">
            <v>5.6118211816260635</v>
          </cell>
          <cell r="P337">
            <v>5.4088579818139566</v>
          </cell>
          <cell r="Q337">
            <v>5.201246573478044</v>
          </cell>
          <cell r="R337">
            <v>4.9901019270531881</v>
          </cell>
          <cell r="S337">
            <v>4.7765188948514714</v>
          </cell>
          <cell r="T337">
            <v>4.5615631672341168</v>
          </cell>
          <cell r="U337">
            <v>4.3462629335141028</v>
          </cell>
          <cell r="V337">
            <v>4.1316013298952381</v>
          </cell>
          <cell r="W337">
            <v>3.9185097407763889</v>
          </cell>
          <cell r="X337">
            <v>7.8008447341311413</v>
          </cell>
        </row>
        <row r="338">
          <cell r="G338">
            <v>6.6450766504660912</v>
          </cell>
          <cell r="H338">
            <v>6.3326998524590499</v>
          </cell>
          <cell r="I338">
            <v>6.0350074996534477</v>
          </cell>
          <cell r="J338">
            <v>5.7513092945231881</v>
          </cell>
          <cell r="K338">
            <v>5.4546202990959998</v>
          </cell>
          <cell r="L338">
            <v>5.1483873662953199</v>
          </cell>
          <cell r="M338">
            <v>4.8360056372484959</v>
          </cell>
          <cell r="N338">
            <v>4.5207581292747658</v>
          </cell>
          <cell r="O338">
            <v>4.2057614541285542</v>
          </cell>
          <cell r="P338">
            <v>3.8939188077372791</v>
          </cell>
          <cell r="Q338">
            <v>3.5878810651570316</v>
          </cell>
          <cell r="R338">
            <v>3.2900164960890672</v>
          </cell>
          <cell r="S338">
            <v>3.0023893010118097</v>
          </cell>
          <cell r="T338">
            <v>2.7267468686331302</v>
          </cell>
          <cell r="U338">
            <v>2.4645153831203706</v>
          </cell>
          <cell r="V338">
            <v>2.2168031734687221</v>
          </cell>
          <cell r="W338">
            <v>1.9844110040678886</v>
          </cell>
          <cell r="X338">
            <v>2.0103688438589513</v>
          </cell>
        </row>
        <row r="339">
          <cell r="G339">
            <v>0.7198716062964361</v>
          </cell>
          <cell r="H339">
            <v>0.71044348026184778</v>
          </cell>
          <cell r="I339">
            <v>0.70113883396968368</v>
          </cell>
          <cell r="J339">
            <v>0.6919560502113139</v>
          </cell>
          <cell r="K339">
            <v>0.68199383506924949</v>
          </cell>
          <cell r="L339">
            <v>0.67128947121206162</v>
          </cell>
          <cell r="M339">
            <v>0.65988259137237615</v>
          </cell>
          <cell r="N339">
            <v>0.64781493432686621</v>
          </cell>
          <cell r="O339">
            <v>0.63513009111024277</v>
          </cell>
          <cell r="P339">
            <v>0.62187324361661733</v>
          </cell>
          <cell r="Q339">
            <v>0.60809089777317682</v>
          </cell>
          <cell r="R339">
            <v>0.593830613479295</v>
          </cell>
          <cell r="S339">
            <v>0.57914073348938588</v>
          </cell>
          <cell r="T339">
            <v>0.5640701133805861</v>
          </cell>
          <cell r="U339">
            <v>0.54866785468768631</v>
          </cell>
          <cell r="V339">
            <v>0.53298304320875867</v>
          </cell>
          <cell r="W339">
            <v>0.5170644943870929</v>
          </cell>
          <cell r="X339">
            <v>0.27801836975932925</v>
          </cell>
        </row>
        <row r="340">
          <cell r="G340">
            <v>9.7545971206676221</v>
          </cell>
          <cell r="H340">
            <v>9.4820518868617061</v>
          </cell>
          <cell r="I340">
            <v>9.217121616908365</v>
          </cell>
          <cell r="J340">
            <v>8.9595935473199901</v>
          </cell>
          <cell r="K340">
            <v>8.6846155472052526</v>
          </cell>
          <cell r="L340">
            <v>8.3942555449562235</v>
          </cell>
          <cell r="M340">
            <v>8.0906436599737468</v>
          </cell>
          <cell r="N340">
            <v>7.7759464359553601</v>
          </cell>
          <cell r="O340">
            <v>7.4523414641297068</v>
          </cell>
          <cell r="P340">
            <v>7.121992804690727</v>
          </cell>
          <cell r="Q340">
            <v>6.787027583906502</v>
          </cell>
          <cell r="R340">
            <v>6.449514106437217</v>
          </cell>
          <cell r="S340">
            <v>6.1114417785264035</v>
          </cell>
          <cell r="T340">
            <v>5.7747030892729789</v>
          </cell>
          <cell r="U340">
            <v>5.4410778455602209</v>
          </cell>
          <cell r="V340">
            <v>5.1122198028436632</v>
          </cell>
          <cell r="W340">
            <v>4.7896457802923136</v>
          </cell>
          <cell r="X340">
            <v>2.607026661059058</v>
          </cell>
        </row>
        <row r="341">
          <cell r="G341">
            <v>9.5103646585408335</v>
          </cell>
          <cell r="H341">
            <v>9.3261061694766543</v>
          </cell>
          <cell r="I341">
            <v>9.1454175951330114</v>
          </cell>
          <cell r="J341">
            <v>8.968229770223811</v>
          </cell>
          <cell r="K341">
            <v>8.7772856183384587</v>
          </cell>
          <cell r="L341">
            <v>8.5736165019955202</v>
          </cell>
          <cell r="M341">
            <v>8.3583046189800481</v>
          </cell>
          <cell r="N341">
            <v>8.1324734652421267</v>
          </cell>
          <cell r="O341">
            <v>7.8972781296374066</v>
          </cell>
          <cell r="P341">
            <v>7.6538955369832014</v>
          </cell>
          <cell r="Q341">
            <v>7.4035147535679959</v>
          </cell>
          <cell r="R341">
            <v>7.1473274652220438</v>
          </cell>
          <cell r="S341">
            <v>6.8865187324494315</v>
          </cell>
          <cell r="T341">
            <v>6.6222581200812867</v>
          </cell>
          <cell r="U341">
            <v>6.3556912906030254</v>
          </cell>
          <cell r="V341">
            <v>6.0879321409214509</v>
          </cell>
          <cell r="W341">
            <v>5.8200555520702801</v>
          </cell>
          <cell r="X341">
            <v>3.0959640999943545</v>
          </cell>
        </row>
        <row r="342">
          <cell r="G342">
            <v>13.370690535017321</v>
          </cell>
          <cell r="H342">
            <v>13.08440273054244</v>
          </cell>
          <cell r="I342">
            <v>12.804244804459133</v>
          </cell>
          <cell r="J342">
            <v>12.530085506296695</v>
          </cell>
          <cell r="K342">
            <v>12.235285482576025</v>
          </cell>
          <cell r="L342">
            <v>11.92159011856025</v>
          </cell>
          <cell r="M342">
            <v>11.590822940337409</v>
          </cell>
          <cell r="N342">
            <v>11.244868053741431</v>
          </cell>
          <cell r="O342">
            <v>10.885652406069068</v>
          </cell>
          <cell r="P342">
            <v>10.515128102123285</v>
          </cell>
          <cell r="Q342">
            <v>10.135254998645461</v>
          </cell>
          <cell r="R342">
            <v>9.7479837901434614</v>
          </cell>
          <cell r="S342">
            <v>9.3552397848017748</v>
          </cell>
          <cell r="T342">
            <v>8.9589075519548178</v>
          </cell>
          <cell r="U342">
            <v>8.5608166029440245</v>
          </cell>
          <cell r="V342">
            <v>8.1627282455292924</v>
          </cell>
          <cell r="W342">
            <v>7.7663237288757925</v>
          </cell>
          <cell r="X342">
            <v>3.0224382724221592</v>
          </cell>
        </row>
        <row r="343">
          <cell r="G343">
            <v>28.719756137589698</v>
          </cell>
          <cell r="H343">
            <v>28.050315834200049</v>
          </cell>
          <cell r="I343">
            <v>27.39647978307687</v>
          </cell>
          <cell r="J343">
            <v>26.757884258451689</v>
          </cell>
          <cell r="K343">
            <v>26.072608249648614</v>
          </cell>
          <cell r="L343">
            <v>25.345034599125132</v>
          </cell>
          <cell r="M343">
            <v>24.579723794468528</v>
          </cell>
          <cell r="N343">
            <v>23.781366668243734</v>
          </cell>
          <cell r="O343">
            <v>22.95473695921288</v>
          </cell>
          <cell r="P343">
            <v>22.10464439856289</v>
          </cell>
          <cell r="Q343">
            <v>21.235888955501672</v>
          </cell>
          <cell r="R343">
            <v>20.353216836522506</v>
          </cell>
          <cell r="S343">
            <v>19.461278782984362</v>
          </cell>
          <cell r="T343">
            <v>18.564591153788264</v>
          </cell>
          <cell r="U343">
            <v>17.66750021535989</v>
          </cell>
          <cell r="V343">
            <v>16.774149991484201</v>
          </cell>
          <cell r="W343">
            <v>15.888453952438235</v>
          </cell>
          <cell r="X343">
            <v>3.1111459763991398</v>
          </cell>
        </row>
        <row r="344">
          <cell r="G344">
            <v>7.3443810018259956</v>
          </cell>
          <cell r="H344">
            <v>7.1927411631632543</v>
          </cell>
          <cell r="I344">
            <v>7.0442322405932307</v>
          </cell>
          <cell r="J344">
            <v>6.8987895899190814</v>
          </cell>
          <cell r="K344">
            <v>6.7422686974955646</v>
          </cell>
          <cell r="L344">
            <v>6.5755659312390948</v>
          </cell>
          <cell r="M344">
            <v>6.3996193130069923</v>
          </cell>
          <cell r="N344">
            <v>6.2153997705540034</v>
          </cell>
          <cell r="O344">
            <v>6.0239022763061767</v>
          </cell>
          <cell r="P344">
            <v>5.8261369851654461</v>
          </cell>
          <cell r="Q344">
            <v>5.6231204804594457</v>
          </cell>
          <cell r="R344">
            <v>5.4158672323518191</v>
          </cell>
          <cell r="S344">
            <v>5.2053813666676145</v>
          </cell>
          <cell r="T344">
            <v>4.9926488343329014</v>
          </cell>
          <cell r="U344">
            <v>4.7786300626674976</v>
          </cell>
          <cell r="V344">
            <v>4.5642531598123162</v>
          </cell>
          <cell r="W344">
            <v>4.3504077328388675</v>
          </cell>
          <cell r="X344">
            <v>3.2358883573603903</v>
          </cell>
        </row>
        <row r="345">
          <cell r="G345">
            <v>4.8015499436315512</v>
          </cell>
          <cell r="H345">
            <v>4.6761171756179305</v>
          </cell>
          <cell r="I345">
            <v>4.5539611368847011</v>
          </cell>
          <cell r="J345">
            <v>4.4349962281506947</v>
          </cell>
          <cell r="K345">
            <v>4.3077211550736525</v>
          </cell>
          <cell r="L345">
            <v>4.1730376664384492</v>
          </cell>
          <cell r="M345">
            <v>4.0318783483584593</v>
          </cell>
          <cell r="N345">
            <v>3.8851959608082933</v>
          </cell>
          <cell r="O345">
            <v>3.7339528588357052</v>
          </cell>
          <cell r="P345">
            <v>3.5791106602817218</v>
          </cell>
          <cell r="Q345">
            <v>3.4216203116933701</v>
          </cell>
          <cell r="R345">
            <v>3.2624126911955194</v>
          </cell>
          <cell r="S345">
            <v>3.1023898718021328</v>
          </cell>
          <cell r="T345">
            <v>2.9424171514429953</v>
          </cell>
          <cell r="U345">
            <v>2.7833159373409599</v>
          </cell>
          <cell r="V345">
            <v>2.6258575527940118</v>
          </cell>
          <cell r="W345">
            <v>2.4707580143941819</v>
          </cell>
          <cell r="X345">
            <v>4.3801001734500753</v>
          </cell>
        </row>
        <row r="346">
          <cell r="G346">
            <v>0.2</v>
          </cell>
          <cell r="H346">
            <v>0.19434399285942605</v>
          </cell>
          <cell r="I346">
            <v>0.18884793780272319</v>
          </cell>
          <cell r="J346">
            <v>0.18350731137924883</v>
          </cell>
          <cell r="K346">
            <v>0.1778069000509987</v>
          </cell>
          <cell r="L346">
            <v>0.1717900321757363</v>
          </cell>
          <cell r="M346">
            <v>0.16550130562307941</v>
          </cell>
          <cell r="N346">
            <v>0.15898604287367035</v>
          </cell>
          <cell r="O346">
            <v>0.15228975510655626</v>
          </cell>
          <cell r="P346">
            <v>0.14545762397292133</v>
          </cell>
          <cell r="Q346">
            <v>0.13853400907729183</v>
          </cell>
          <cell r="R346">
            <v>0.13156198835719662</v>
          </cell>
          <cell r="S346">
            <v>0.12458293759614598</v>
          </cell>
          <cell r="T346">
            <v>0.1176361542521876</v>
          </cell>
          <cell r="U346">
            <v>0.11075852966608866</v>
          </cell>
          <cell r="V346">
            <v>0.10398427256061711</v>
          </cell>
          <cell r="W346">
            <v>9.7344685586075036E-2</v>
          </cell>
          <cell r="X346">
            <v>6.1814463109534445</v>
          </cell>
        </row>
        <row r="347">
          <cell r="G347">
            <v>32.318184567907259</v>
          </cell>
          <cell r="H347">
            <v>31.25926921909107</v>
          </cell>
          <cell r="I347">
            <v>30.235049560362373</v>
          </cell>
          <cell r="J347">
            <v>29.244388776666039</v>
          </cell>
          <cell r="K347">
            <v>28.192111163480995</v>
          </cell>
          <cell r="L347">
            <v>27.08730737579123</v>
          </cell>
          <cell r="M347">
            <v>25.939240699416761</v>
          </cell>
          <cell r="N347">
            <v>24.757219587895115</v>
          </cell>
          <cell r="O347">
            <v>23.550474656514098</v>
          </cell>
          <cell r="P347">
            <v>22.328042342537625</v>
          </cell>
          <cell r="Q347">
            <v>21.098657192316274</v>
          </cell>
          <cell r="R347">
            <v>19.870654448097646</v>
          </cell>
          <cell r="S347">
            <v>18.651884290193006</v>
          </cell>
          <cell r="T347">
            <v>17.449638754403818</v>
          </cell>
          <cell r="U347">
            <v>16.270592001002239</v>
          </cell>
          <cell r="V347">
            <v>15.120754270492785</v>
          </cell>
          <cell r="W347">
            <v>14.005439532572767</v>
          </cell>
          <cell r="X347">
            <v>4.6123298326280091</v>
          </cell>
        </row>
        <row r="348">
          <cell r="G348">
            <v>2.4317895734864021</v>
          </cell>
          <cell r="H348">
            <v>2.3821265524928434</v>
          </cell>
          <cell r="I348">
            <v>2.3334777704289595</v>
          </cell>
          <cell r="J348">
            <v>2.2858225140842792</v>
          </cell>
          <cell r="K348">
            <v>2.234525050370769</v>
          </cell>
          <cell r="L348">
            <v>2.179876217718872</v>
          </cell>
          <cell r="M348">
            <v>2.1221805147445001</v>
          </cell>
          <cell r="N348">
            <v>2.0617532878793394</v>
          </cell>
          <cell r="O348">
            <v>1.9989178802727903</v>
          </cell>
          <cell r="P348">
            <v>1.93400277774055</v>
          </cell>
          <cell r="Q348">
            <v>1.8673387865951951</v>
          </cell>
          <cell r="R348">
            <v>1.7992562767160039</v>
          </cell>
          <cell r="S348">
            <v>1.7300825212415356</v>
          </cell>
          <cell r="T348">
            <v>1.6601391618506276</v>
          </cell>
          <cell r="U348">
            <v>1.5897398257943658</v>
          </cell>
          <cell r="V348">
            <v>1.5191879177178167</v>
          </cell>
          <cell r="W348">
            <v>1.4487746059346152</v>
          </cell>
          <cell r="X348">
            <v>3.537449665637979</v>
          </cell>
        </row>
        <row r="349">
          <cell r="G349">
            <v>35.262550415508343</v>
          </cell>
          <cell r="H349">
            <v>33.941991750584435</v>
          </cell>
          <cell r="I349">
            <v>32.670887114565332</v>
          </cell>
          <cell r="J349">
            <v>31.447384487514412</v>
          </cell>
          <cell r="K349">
            <v>30.154386315301899</v>
          </cell>
          <cell r="L349">
            <v>28.804399027348676</v>
          </cell>
          <cell r="M349">
            <v>27.410029510023659</v>
          </cell>
          <cell r="N349">
            <v>25.983793013482973</v>
          </cell>
          <cell r="O349">
            <v>24.537931696179143</v>
          </cell>
          <cell r="P349">
            <v>23.084247330651031</v>
          </cell>
          <cell r="Q349">
            <v>21.633951150578493</v>
          </cell>
          <cell r="R349">
            <v>20.19753321554089</v>
          </cell>
          <cell r="S349">
            <v>18.784653029724563</v>
          </cell>
          <cell r="T349">
            <v>17.404052497306061</v>
          </cell>
          <cell r="U349">
            <v>16.063491652835822</v>
          </cell>
          <cell r="V349">
            <v>14.769706990359401</v>
          </cell>
          <cell r="W349">
            <v>13.528391648476937</v>
          </cell>
          <cell r="X349">
            <v>5.9405758690737231</v>
          </cell>
        </row>
        <row r="350">
          <cell r="G350">
            <v>20.656428951735492</v>
          </cell>
          <cell r="H350">
            <v>19.732163258018574</v>
          </cell>
          <cell r="I350">
            <v>18.84925355446714</v>
          </cell>
          <cell r="J350">
            <v>18.00584937975368</v>
          </cell>
          <cell r="K350">
            <v>17.121626346830421</v>
          </cell>
          <cell r="L350">
            <v>16.206467504179795</v>
          </cell>
          <cell r="M350">
            <v>15.270162409411631</v>
          </cell>
          <cell r="N350">
            <v>14.322238290230873</v>
          </cell>
          <cell r="O350">
            <v>13.371806389551978</v>
          </cell>
          <cell r="P350">
            <v>12.427426696662375</v>
          </cell>
          <cell r="Q350">
            <v>11.496993506838324</v>
          </cell>
          <cell r="R350">
            <v>10.587643453238062</v>
          </cell>
          <cell r="S350">
            <v>9.7056868513476076</v>
          </cell>
          <cell r="T350">
            <v>8.8565624198048223</v>
          </cell>
          <cell r="U350">
            <v>8.0448147207050074</v>
          </cell>
          <cell r="V350">
            <v>7.2740930215534751</v>
          </cell>
          <cell r="W350">
            <v>6.5471697385597114</v>
          </cell>
          <cell r="X350">
            <v>2.6744263129121828</v>
          </cell>
        </row>
        <row r="351">
          <cell r="G351">
            <v>307.0689751171102</v>
          </cell>
          <cell r="H351">
            <v>296.79042347637181</v>
          </cell>
          <cell r="I351">
            <v>286.85592686037506</v>
          </cell>
          <cell r="J351">
            <v>277.25396867960558</v>
          </cell>
          <cell r="K351">
            <v>267.06262279825506</v>
          </cell>
          <cell r="L351">
            <v>256.37155799677242</v>
          </cell>
          <cell r="M351">
            <v>245.27199854129799</v>
          </cell>
          <cell r="N351">
            <v>233.85544775976047</v>
          </cell>
          <cell r="O351">
            <v>222.21246008965988</v>
          </cell>
          <cell r="P351">
            <v>210.43148395033737</v>
          </cell>
          <cell r="Q351">
            <v>198.59779514756525</v>
          </cell>
          <cell r="R351">
            <v>186.79253747445915</v>
          </cell>
          <cell r="S351">
            <v>175.09188383971707</v>
          </cell>
          <cell r="T351">
            <v>163.56632774579683</v>
          </cell>
          <cell r="U351">
            <v>152.28011136940387</v>
          </cell>
          <cell r="V351">
            <v>141.2907929737803</v>
          </cell>
          <cell r="W351">
            <v>130.64895300794299</v>
          </cell>
          <cell r="X351">
            <v>0.50659657495743537</v>
          </cell>
        </row>
        <row r="352">
          <cell r="G352">
            <v>14.039035304313854</v>
          </cell>
          <cell r="H352">
            <v>13.15321413845993</v>
          </cell>
          <cell r="I352">
            <v>12.323285640504185</v>
          </cell>
          <cell r="J352">
            <v>11.545723150162129</v>
          </cell>
          <cell r="K352">
            <v>10.746949952865805</v>
          </cell>
          <cell r="L352">
            <v>9.9384527148284789</v>
          </cell>
          <cell r="M352">
            <v>9.1310724265167877</v>
          </cell>
          <cell r="N352">
            <v>8.3347823196360391</v>
          </cell>
          <cell r="O352">
            <v>7.558510112960934</v>
          </cell>
          <cell r="P352">
            <v>6.8100076159519682</v>
          </cell>
          <cell r="Q352">
            <v>6.0957684130367786</v>
          </cell>
          <cell r="R352">
            <v>5.4209922099464265</v>
          </cell>
          <cell r="S352">
            <v>4.7895925504694397</v>
          </cell>
          <cell r="T352">
            <v>4.2042430852018278</v>
          </cell>
          <cell r="U352">
            <v>3.6664564422526511</v>
          </cell>
          <cell r="V352">
            <v>3.1766890331198754</v>
          </cell>
          <cell r="W352">
            <v>2.7344648173841537</v>
          </cell>
          <cell r="X352">
            <v>33.263437188484303</v>
          </cell>
        </row>
        <row r="353">
          <cell r="G353">
            <v>2.125134988607579</v>
          </cell>
          <cell r="H353">
            <v>2.0187047015289346</v>
          </cell>
          <cell r="I353">
            <v>1.9176046198576489</v>
          </cell>
          <cell r="J353">
            <v>1.8215677980609744</v>
          </cell>
          <cell r="K353">
            <v>1.7214730981312607</v>
          </cell>
          <cell r="L353">
            <v>1.6185412328563755</v>
          </cell>
          <cell r="M353">
            <v>1.5139653037676923</v>
          </cell>
          <cell r="N353">
            <v>1.4088887598188049</v>
          </cell>
          <cell r="O353">
            <v>1.3043859540529599</v>
          </cell>
          <cell r="P353">
            <v>1.2014457074631351</v>
          </cell>
          <cell r="Q353">
            <v>1.1009581580743895</v>
          </cell>
          <cell r="R353">
            <v>1.0037050402297241</v>
          </cell>
          <cell r="S353">
            <v>0.91035341015398263</v>
          </cell>
          <cell r="T353">
            <v>0.82145271447356394</v>
          </cell>
          <cell r="U353">
            <v>0.73743499296435489</v>
          </cell>
          <cell r="V353">
            <v>0.6586179188121345</v>
          </cell>
          <cell r="W353">
            <v>0.58521031137585466</v>
          </cell>
          <cell r="X353">
            <v>7.3718043848226662</v>
          </cell>
        </row>
        <row r="354">
          <cell r="G354">
            <v>27.736237483741995</v>
          </cell>
          <cell r="H354">
            <v>25.918970476075192</v>
          </cell>
          <cell r="I354">
            <v>24.220770064196302</v>
          </cell>
          <cell r="J354">
            <v>22.633835053139084</v>
          </cell>
          <cell r="K354">
            <v>21.008031811035078</v>
          </cell>
          <cell r="L354">
            <v>19.367323469783457</v>
          </cell>
          <cell r="M354">
            <v>17.734169941474889</v>
          </cell>
          <cell r="N354">
            <v>16.129063271930651</v>
          </cell>
          <cell r="O354">
            <v>14.570164171927534</v>
          </cell>
          <cell r="P354">
            <v>13.07304526665852</v>
          </cell>
          <cell r="Q354">
            <v>11.650541323733661</v>
          </cell>
          <cell r="R354">
            <v>10.312701902299588</v>
          </cell>
          <cell r="S354">
            <v>9.0668377445145332</v>
          </cell>
          <cell r="T354">
            <v>7.9176489726837627</v>
          </cell>
          <cell r="U354">
            <v>6.8674208559796677</v>
          </cell>
          <cell r="V354">
            <v>5.9162715940322856</v>
          </cell>
          <cell r="W354">
            <v>5.0624361902303088</v>
          </cell>
          <cell r="X354">
            <v>3.0003798513125339</v>
          </cell>
        </row>
        <row r="355">
          <cell r="G355">
            <v>52.525241281214683</v>
          </cell>
          <cell r="H355">
            <v>50.821717224967365</v>
          </cell>
          <cell r="I355">
            <v>49.173442685703257</v>
          </cell>
          <cell r="J355">
            <v>47.578625784337525</v>
          </cell>
          <cell r="K355">
            <v>45.884003204947412</v>
          </cell>
          <cell r="L355">
            <v>44.104087049580194</v>
          </cell>
          <cell r="M355">
            <v>42.253676192906369</v>
          </cell>
          <cell r="N355">
            <v>40.347654280405791</v>
          </cell>
          <cell r="O355">
            <v>38.400794506432561</v>
          </cell>
          <cell r="P355">
            <v>36.427574655126932</v>
          </cell>
          <cell r="Q355">
            <v>34.44200550508031</v>
          </cell>
          <cell r="R355">
            <v>32.457475254232158</v>
          </cell>
          <cell r="S355">
            <v>30.486612130399962</v>
          </cell>
          <cell r="T355">
            <v>28.541166831567569</v>
          </cell>
          <cell r="U355">
            <v>26.631915905154521</v>
          </cell>
          <cell r="V355">
            <v>24.768586643066847</v>
          </cell>
          <cell r="W355">
            <v>22.959803554488051</v>
          </cell>
          <cell r="X355">
            <v>0.7579402162967116</v>
          </cell>
        </row>
        <row r="356">
          <cell r="G356">
            <v>15.820696625672339</v>
          </cell>
          <cell r="H356">
            <v>15.09014279167544</v>
          </cell>
          <cell r="I356">
            <v>14.393323812533257</v>
          </cell>
          <cell r="J356">
            <v>13.728681910599423</v>
          </cell>
          <cell r="K356">
            <v>13.032969052315794</v>
          </cell>
          <cell r="L356">
            <v>12.31415625263662</v>
          </cell>
          <cell r="M356">
            <v>11.580111222857218</v>
          </cell>
          <cell r="N356">
            <v>10.838459920830536</v>
          </cell>
          <cell r="O356">
            <v>10.09646155633027</v>
          </cell>
          <cell r="P356">
            <v>9.3608996729225655</v>
          </cell>
          <cell r="Q356">
            <v>8.6379912536343753</v>
          </cell>
          <cell r="R356">
            <v>7.9333150958745433</v>
          </cell>
          <cell r="S356">
            <v>7.2517600019570141</v>
          </cell>
          <cell r="T356">
            <v>6.5974926634754532</v>
          </cell>
          <cell r="U356">
            <v>5.9739445055132494</v>
          </cell>
          <cell r="V356">
            <v>5.383816220644273</v>
          </cell>
          <cell r="W356">
            <v>4.829098278204512</v>
          </cell>
          <cell r="X356">
            <v>9.0627453329841057</v>
          </cell>
        </row>
        <row r="357">
          <cell r="G357">
            <v>9.6636811952336412</v>
          </cell>
          <cell r="H357">
            <v>9.2522336082208962</v>
          </cell>
          <cell r="I357">
            <v>8.8583040987852666</v>
          </cell>
          <cell r="J357">
            <v>8.4811468051166834</v>
          </cell>
          <cell r="K357">
            <v>8.0847943206355808</v>
          </cell>
          <cell r="L357">
            <v>7.6735048235265513</v>
          </cell>
          <cell r="M357">
            <v>7.2515185895065715</v>
          </cell>
          <cell r="N357">
            <v>6.8229872288993185</v>
          </cell>
          <cell r="O357">
            <v>6.3919085329214607</v>
          </cell>
          <cell r="P357">
            <v>5.9620682673814862</v>
          </cell>
          <cell r="Q357">
            <v>5.5369899714370057</v>
          </cell>
          <cell r="R357">
            <v>5.1198935195350401</v>
          </cell>
          <cell r="S357">
            <v>4.7136628986178186</v>
          </cell>
          <cell r="T357">
            <v>4.3208233520485821</v>
          </cell>
          <cell r="U357">
            <v>3.9435277574070069</v>
          </cell>
          <cell r="V357">
            <v>3.5835518467768632</v>
          </cell>
          <cell r="W357">
            <v>3.2422976530732761</v>
          </cell>
          <cell r="X357">
            <v>2.5190185125630893</v>
          </cell>
        </row>
        <row r="767">
          <cell r="F767">
            <v>17.784863767888599</v>
          </cell>
          <cell r="G767">
            <v>26.064391974045197</v>
          </cell>
          <cell r="H767">
            <v>43.450768264721091</v>
          </cell>
          <cell r="I767">
            <v>38.447948728462805</v>
          </cell>
          <cell r="J767">
            <v>35.763912644329672</v>
          </cell>
          <cell r="K767">
            <v>35.291369077681452</v>
          </cell>
          <cell r="L767">
            <v>-1149.6605073220665</v>
          </cell>
          <cell r="M767">
            <v>12.150673316886074</v>
          </cell>
          <cell r="N767">
            <v>13.838968858656026</v>
          </cell>
          <cell r="O767">
            <v>16.739521318340898</v>
          </cell>
          <cell r="P767">
            <v>20.116486147154053</v>
          </cell>
          <cell r="Q767">
            <v>24.210321106815552</v>
          </cell>
          <cell r="R767" t="e">
            <v>#REF!</v>
          </cell>
          <cell r="S767" t="e">
            <v>#REF!</v>
          </cell>
          <cell r="T767" t="e">
            <v>#REF!</v>
          </cell>
          <cell r="U767" t="e">
            <v>#REF!</v>
          </cell>
          <cell r="V767" t="e">
            <v>#REF!</v>
          </cell>
        </row>
        <row r="768">
          <cell r="F768">
            <v>822.01088964293388</v>
          </cell>
          <cell r="G768">
            <v>82.887266236877608</v>
          </cell>
          <cell r="H768">
            <v>134.67430518806566</v>
          </cell>
          <cell r="I768">
            <v>97.852694534627815</v>
          </cell>
          <cell r="J768">
            <v>100.98450804815491</v>
          </cell>
          <cell r="K768">
            <v>95.110241783761609</v>
          </cell>
          <cell r="L768">
            <v>-1258.7531923219831</v>
          </cell>
          <cell r="M768">
            <v>21.850831795193034</v>
          </cell>
          <cell r="N768">
            <v>44.713267055707014</v>
          </cell>
          <cell r="O768">
            <v>53.329766731723595</v>
          </cell>
          <cell r="P768">
            <v>42.254959233665723</v>
          </cell>
          <cell r="Q768">
            <v>40.166092582283277</v>
          </cell>
          <cell r="R768" t="e">
            <v>#REF!</v>
          </cell>
          <cell r="S768" t="e">
            <v>#REF!</v>
          </cell>
          <cell r="T768" t="e">
            <v>#REF!</v>
          </cell>
          <cell r="U768" t="e">
            <v>#REF!</v>
          </cell>
          <cell r="V768" t="e">
            <v>#REF!</v>
          </cell>
        </row>
        <row r="769">
          <cell r="F769">
            <v>8.1714063265163652</v>
          </cell>
          <cell r="G769">
            <v>6.9838259339291469</v>
          </cell>
          <cell r="H769">
            <v>8.7662652827014735</v>
          </cell>
          <cell r="I769">
            <v>7.5823903552214702</v>
          </cell>
          <cell r="J769">
            <v>8.3268225968953757</v>
          </cell>
          <cell r="K769">
            <v>8.1591783910449873</v>
          </cell>
          <cell r="L769">
            <v>-67.724075183699895</v>
          </cell>
          <cell r="M769">
            <v>3.4639725844390665</v>
          </cell>
          <cell r="N769">
            <v>3.4126337950264003</v>
          </cell>
          <cell r="O769">
            <v>3.4090875248212087</v>
          </cell>
          <cell r="P769">
            <v>2.9765480198527805</v>
          </cell>
          <cell r="Q769">
            <v>2.5728032314755236</v>
          </cell>
          <cell r="R769" t="e">
            <v>#REF!</v>
          </cell>
          <cell r="S769" t="e">
            <v>#REF!</v>
          </cell>
          <cell r="T769" t="e">
            <v>#REF!</v>
          </cell>
          <cell r="U769" t="e">
            <v>#REF!</v>
          </cell>
          <cell r="V769" t="e">
            <v>#REF!</v>
          </cell>
        </row>
        <row r="770">
          <cell r="F770">
            <v>13.933507560684925</v>
          </cell>
          <cell r="G770">
            <v>6.6450766504660912</v>
          </cell>
          <cell r="H770">
            <v>9.6690167972348728</v>
          </cell>
          <cell r="I770">
            <v>9.8316389511521418</v>
          </cell>
          <cell r="J770">
            <v>10.052918254885846</v>
          </cell>
          <cell r="K770">
            <v>9.2598901116097085</v>
          </cell>
          <cell r="L770">
            <v>-76.448782029588713</v>
          </cell>
          <cell r="M770">
            <v>-0.54784199728477245</v>
          </cell>
          <cell r="N770">
            <v>5.3490119457510987</v>
          </cell>
          <cell r="O770">
            <v>5.7497851174882397</v>
          </cell>
          <cell r="P770">
            <v>5.5231776240178814</v>
          </cell>
          <cell r="Q770">
            <v>4.8435252553219437</v>
          </cell>
          <cell r="R770" t="e">
            <v>#REF!</v>
          </cell>
          <cell r="S770" t="e">
            <v>#REF!</v>
          </cell>
          <cell r="T770" t="e">
            <v>#REF!</v>
          </cell>
          <cell r="U770" t="e">
            <v>#REF!</v>
          </cell>
          <cell r="V770" t="e">
            <v>#REF!</v>
          </cell>
        </row>
        <row r="771">
          <cell r="F771">
            <v>1.9603954287797944</v>
          </cell>
          <cell r="G771">
            <v>0.7198716062964361</v>
          </cell>
          <cell r="H771">
            <v>0.75164856750689235</v>
          </cell>
          <cell r="I771">
            <v>0.83540519125560253</v>
          </cell>
          <cell r="J771">
            <v>0.62695083496758075</v>
          </cell>
          <cell r="K771">
            <v>0.64689842973420997</v>
          </cell>
          <cell r="L771">
            <v>-15.408115116224229</v>
          </cell>
          <cell r="M771">
            <v>0.41299704714206048</v>
          </cell>
          <cell r="N771">
            <v>0.53980226187578617</v>
          </cell>
          <cell r="O771">
            <v>0.66644882199780864</v>
          </cell>
          <cell r="P771">
            <v>0.80325035496059749</v>
          </cell>
          <cell r="Q771">
            <v>0.97554391132961149</v>
          </cell>
          <cell r="R771" t="e">
            <v>#REF!</v>
          </cell>
          <cell r="S771" t="e">
            <v>#REF!</v>
          </cell>
          <cell r="T771" t="e">
            <v>#REF!</v>
          </cell>
          <cell r="U771" t="e">
            <v>#REF!</v>
          </cell>
          <cell r="V771" t="e">
            <v>#REF!</v>
          </cell>
        </row>
        <row r="772">
          <cell r="F772">
            <v>21.18956281379652</v>
          </cell>
          <cell r="G772">
            <v>9.7545971206676221</v>
          </cell>
          <cell r="H772">
            <v>12.505187105188773</v>
          </cell>
          <cell r="I772">
            <v>13.68554922105421</v>
          </cell>
          <cell r="J772">
            <v>17.792053689365414</v>
          </cell>
          <cell r="K772">
            <v>18.746622220075533</v>
          </cell>
          <cell r="L772">
            <v>-203.57814889603054</v>
          </cell>
          <cell r="M772">
            <v>4.3388670328136731</v>
          </cell>
          <cell r="N772">
            <v>10.854559562470893</v>
          </cell>
          <cell r="O772">
            <v>13.234841920006852</v>
          </cell>
          <cell r="P772">
            <v>14.111555072294728</v>
          </cell>
          <cell r="Q772">
            <v>14.877322446944948</v>
          </cell>
          <cell r="R772" t="e">
            <v>#REF!</v>
          </cell>
          <cell r="S772" t="e">
            <v>#REF!</v>
          </cell>
          <cell r="T772" t="e">
            <v>#REF!</v>
          </cell>
          <cell r="U772" t="e">
            <v>#REF!</v>
          </cell>
          <cell r="V772" t="e">
            <v>#REF!</v>
          </cell>
        </row>
        <row r="773">
          <cell r="F773">
            <v>16.048849273874467</v>
          </cell>
          <cell r="G773">
            <v>9.5103646585408335</v>
          </cell>
          <cell r="H773">
            <v>7.9191891807526771</v>
          </cell>
          <cell r="I773">
            <v>11.46821792744365</v>
          </cell>
          <cell r="J773">
            <v>15.270217698915012</v>
          </cell>
          <cell r="K773">
            <v>22.844679645386904</v>
          </cell>
          <cell r="L773">
            <v>-264.55585772543321</v>
          </cell>
          <cell r="M773">
            <v>10.121590585265769</v>
          </cell>
          <cell r="N773">
            <v>12.401968579874803</v>
          </cell>
          <cell r="O773">
            <v>14.52660280587228</v>
          </cell>
          <cell r="P773">
            <v>17.044227238252287</v>
          </cell>
          <cell r="Q773">
            <v>19.545967691344227</v>
          </cell>
          <cell r="R773" t="e">
            <v>#REF!</v>
          </cell>
          <cell r="S773" t="e">
            <v>#REF!</v>
          </cell>
          <cell r="T773" t="e">
            <v>#REF!</v>
          </cell>
          <cell r="U773" t="e">
            <v>#REF!</v>
          </cell>
          <cell r="V773" t="e">
            <v>#REF!</v>
          </cell>
        </row>
        <row r="774">
          <cell r="F774">
            <v>22.539930897508167</v>
          </cell>
          <cell r="G774">
            <v>13.370690535017321</v>
          </cell>
          <cell r="H774">
            <v>17.750287161837377</v>
          </cell>
          <cell r="I774">
            <v>18.940602319535586</v>
          </cell>
          <cell r="J774">
            <v>19.216178249005946</v>
          </cell>
          <cell r="K774">
            <v>21.808294892183543</v>
          </cell>
          <cell r="L774">
            <v>-241.27234144352445</v>
          </cell>
          <cell r="M774">
            <v>8.8261519412363967</v>
          </cell>
          <cell r="N774">
            <v>11.19480218706229</v>
          </cell>
          <cell r="O774">
            <v>12.904737582801785</v>
          </cell>
          <cell r="P774">
            <v>14.768840404215354</v>
          </cell>
          <cell r="Q774">
            <v>16.188078835136249</v>
          </cell>
          <cell r="R774" t="e">
            <v>#REF!</v>
          </cell>
          <cell r="S774" t="e">
            <v>#REF!</v>
          </cell>
          <cell r="T774" t="e">
            <v>#REF!</v>
          </cell>
          <cell r="U774" t="e">
            <v>#REF!</v>
          </cell>
          <cell r="V774" t="e">
            <v>#REF!</v>
          </cell>
        </row>
        <row r="775">
          <cell r="F775">
            <v>45.390795290396547</v>
          </cell>
          <cell r="G775">
            <v>28.719756137589698</v>
          </cell>
          <cell r="H775">
            <v>48.113054096893862</v>
          </cell>
          <cell r="I775">
            <v>83.001685686638112</v>
          </cell>
          <cell r="J775">
            <v>91.630086534166821</v>
          </cell>
          <cell r="K775">
            <v>105.93829162893566</v>
          </cell>
          <cell r="L775">
            <v>-797.40799876968958</v>
          </cell>
          <cell r="M775">
            <v>27.296333891401421</v>
          </cell>
          <cell r="N775">
            <v>35.312852570914941</v>
          </cell>
          <cell r="O775">
            <v>40.669494537775748</v>
          </cell>
          <cell r="P775">
            <v>46.41891705422173</v>
          </cell>
          <cell r="Q775">
            <v>49.93787949626541</v>
          </cell>
          <cell r="R775" t="e">
            <v>#REF!</v>
          </cell>
          <cell r="S775" t="e">
            <v>#REF!</v>
          </cell>
          <cell r="T775" t="e">
            <v>#REF!</v>
          </cell>
          <cell r="U775" t="e">
            <v>#REF!</v>
          </cell>
          <cell r="V775" t="e">
            <v>#REF!</v>
          </cell>
        </row>
        <row r="776">
          <cell r="F776">
            <v>8.3413370614546594</v>
          </cell>
          <cell r="G776">
            <v>7.3443810018259956</v>
          </cell>
          <cell r="H776">
            <v>9.7721601793434552</v>
          </cell>
          <cell r="I776">
            <v>12.215834914217448</v>
          </cell>
          <cell r="J776">
            <v>13.154035820043505</v>
          </cell>
          <cell r="K776">
            <v>13.991298913040293</v>
          </cell>
          <cell r="L776">
            <v>-135.96039742204076</v>
          </cell>
          <cell r="M776">
            <v>4.6973014588137376</v>
          </cell>
          <cell r="N776">
            <v>5.8030516363719249</v>
          </cell>
          <cell r="O776">
            <v>7.0325760985359853</v>
          </cell>
          <cell r="P776">
            <v>7.9782170514473405</v>
          </cell>
          <cell r="Q776">
            <v>8.824582647528711</v>
          </cell>
          <cell r="R776" t="e">
            <v>#REF!</v>
          </cell>
          <cell r="S776" t="e">
            <v>#REF!</v>
          </cell>
          <cell r="T776" t="e">
            <v>#REF!</v>
          </cell>
          <cell r="U776" t="e">
            <v>#REF!</v>
          </cell>
          <cell r="V776" t="e">
            <v>#REF!</v>
          </cell>
        </row>
        <row r="777">
          <cell r="F777">
            <v>7.6489632326466053</v>
          </cell>
          <cell r="G777">
            <v>4.8015499436315512</v>
          </cell>
          <cell r="H777">
            <v>7.1556215276489059</v>
          </cell>
          <cell r="I777">
            <v>8.5976206044099897</v>
          </cell>
          <cell r="J777">
            <v>10.089533667853528</v>
          </cell>
          <cell r="K777">
            <v>10.785967999891605</v>
          </cell>
          <cell r="L777">
            <v>-82.846321196198048</v>
          </cell>
          <cell r="M777">
            <v>4.2816255349516537</v>
          </cell>
          <cell r="N777">
            <v>4.6550348251047025</v>
          </cell>
          <cell r="O777">
            <v>5.8362134009654225</v>
          </cell>
          <cell r="P777">
            <v>6.4463833042719285</v>
          </cell>
          <cell r="Q777">
            <v>6.4890938847120507</v>
          </cell>
          <cell r="R777" t="e">
            <v>#REF!</v>
          </cell>
          <cell r="S777" t="e">
            <v>#REF!</v>
          </cell>
          <cell r="T777" t="e">
            <v>#REF!</v>
          </cell>
          <cell r="U777" t="e">
            <v>#REF!</v>
          </cell>
          <cell r="V777" t="e">
            <v>#REF!</v>
          </cell>
        </row>
        <row r="778">
          <cell r="F778">
            <v>0.2</v>
          </cell>
          <cell r="G778">
            <v>0.2</v>
          </cell>
          <cell r="H778">
            <v>0.3</v>
          </cell>
          <cell r="I778">
            <v>0.67298208532715653</v>
          </cell>
          <cell r="J778">
            <v>2.8654767313417189</v>
          </cell>
          <cell r="K778">
            <v>3.2221587362995936</v>
          </cell>
          <cell r="L778">
            <v>-33.401723432383285</v>
          </cell>
          <cell r="M778">
            <v>1.6639834857585174</v>
          </cell>
          <cell r="N778">
            <v>2.1546912849352085</v>
          </cell>
          <cell r="O778">
            <v>2.5085607808328572</v>
          </cell>
          <cell r="P778">
            <v>2.7231858695313038</v>
          </cell>
          <cell r="Q778">
            <v>2.8217559111343555</v>
          </cell>
          <cell r="R778" t="e">
            <v>#REF!</v>
          </cell>
          <cell r="S778" t="e">
            <v>#REF!</v>
          </cell>
          <cell r="T778" t="e">
            <v>#REF!</v>
          </cell>
          <cell r="U778" t="e">
            <v>#REF!</v>
          </cell>
          <cell r="V778" t="e">
            <v>#REF!</v>
          </cell>
        </row>
        <row r="779">
          <cell r="F779">
            <v>40.218777242969651</v>
          </cell>
          <cell r="G779">
            <v>32.318184567907259</v>
          </cell>
          <cell r="H779">
            <v>38.150238988136266</v>
          </cell>
          <cell r="I779">
            <v>41.342633029572866</v>
          </cell>
          <cell r="J779">
            <v>47.249432141057461</v>
          </cell>
          <cell r="K779">
            <v>50.008854557780943</v>
          </cell>
          <cell r="L779">
            <v>-433.89314885301366</v>
          </cell>
          <cell r="M779">
            <v>17.567264823705838</v>
          </cell>
          <cell r="N779">
            <v>22.547036958299351</v>
          </cell>
          <cell r="O779">
            <v>25.854952084837517</v>
          </cell>
          <cell r="P779">
            <v>26.797759549308072</v>
          </cell>
          <cell r="Q779">
            <v>26.606470368939338</v>
          </cell>
          <cell r="R779" t="e">
            <v>#REF!</v>
          </cell>
          <cell r="S779" t="e">
            <v>#REF!</v>
          </cell>
          <cell r="T779" t="e">
            <v>#REF!</v>
          </cell>
          <cell r="U779" t="e">
            <v>#REF!</v>
          </cell>
          <cell r="V779" t="e">
            <v>#REF!</v>
          </cell>
        </row>
        <row r="780">
          <cell r="F780">
            <v>-3.815065395680143</v>
          </cell>
          <cell r="G780">
            <v>2.4317895734864021</v>
          </cell>
          <cell r="H780">
            <v>3.6462100841397165</v>
          </cell>
          <cell r="I780">
            <v>4.1757986931210009</v>
          </cell>
          <cell r="J780">
            <v>5.693558900408255</v>
          </cell>
          <cell r="K780">
            <v>6.0114357370026967</v>
          </cell>
          <cell r="L780">
            <v>-65.003227596375822</v>
          </cell>
          <cell r="M780">
            <v>2.5783051204243224</v>
          </cell>
          <cell r="N780">
            <v>3.3663934392657717</v>
          </cell>
          <cell r="O780">
            <v>3.9274030824627504</v>
          </cell>
          <cell r="P780">
            <v>4.4631333965738378</v>
          </cell>
          <cell r="Q780">
            <v>4.9788365207621146</v>
          </cell>
          <cell r="R780" t="e">
            <v>#REF!</v>
          </cell>
          <cell r="S780" t="e">
            <v>#REF!</v>
          </cell>
          <cell r="T780" t="e">
            <v>#REF!</v>
          </cell>
          <cell r="U780" t="e">
            <v>#REF!</v>
          </cell>
          <cell r="V780" t="e">
            <v>#REF!</v>
          </cell>
        </row>
        <row r="781">
          <cell r="F781">
            <v>32.929073177864261</v>
          </cell>
          <cell r="G781">
            <v>35.262550415508343</v>
          </cell>
          <cell r="H781">
            <v>41.750962192217621</v>
          </cell>
          <cell r="I781">
            <v>42.399096700288844</v>
          </cell>
          <cell r="J781">
            <v>47.587160941651376</v>
          </cell>
          <cell r="K781">
            <v>52.081316275333485</v>
          </cell>
          <cell r="L781">
            <v>-345.91350681777197</v>
          </cell>
          <cell r="M781">
            <v>12.319317521647914</v>
          </cell>
          <cell r="N781">
            <v>15.520709425762059</v>
          </cell>
          <cell r="O781">
            <v>17.785715430377575</v>
          </cell>
          <cell r="P781">
            <v>17.886245556922066</v>
          </cell>
          <cell r="Q781">
            <v>16.829488498704954</v>
          </cell>
          <cell r="R781" t="e">
            <v>#REF!</v>
          </cell>
          <cell r="S781" t="e">
            <v>#REF!</v>
          </cell>
          <cell r="T781" t="e">
            <v>#REF!</v>
          </cell>
          <cell r="U781" t="e">
            <v>#REF!</v>
          </cell>
          <cell r="V781" t="e">
            <v>#REF!</v>
          </cell>
        </row>
        <row r="782">
          <cell r="F782">
            <v>42.054399973030826</v>
          </cell>
          <cell r="G782">
            <v>20.656428951735492</v>
          </cell>
          <cell r="H782">
            <v>22.756182770005289</v>
          </cell>
          <cell r="I782">
            <v>32.59522906962102</v>
          </cell>
          <cell r="J782">
            <v>37.443070106849035</v>
          </cell>
          <cell r="K782">
            <v>47.741613427012261</v>
          </cell>
          <cell r="L782">
            <v>-382.59670227432275</v>
          </cell>
          <cell r="M782">
            <v>22.786694462697277</v>
          </cell>
          <cell r="N782">
            <v>28.142492247672124</v>
          </cell>
          <cell r="O782">
            <v>30.782381895679297</v>
          </cell>
          <cell r="P782">
            <v>29.617060144479677</v>
          </cell>
          <cell r="Q782">
            <v>26.438350366263091</v>
          </cell>
          <cell r="R782" t="e">
            <v>#REF!</v>
          </cell>
          <cell r="S782" t="e">
            <v>#REF!</v>
          </cell>
          <cell r="T782" t="e">
            <v>#REF!</v>
          </cell>
          <cell r="U782" t="e">
            <v>#REF!</v>
          </cell>
          <cell r="V782" t="e">
            <v>#REF!</v>
          </cell>
        </row>
        <row r="783">
          <cell r="F783">
            <v>450.65981615845726</v>
          </cell>
          <cell r="G783">
            <v>307.0689751171102</v>
          </cell>
          <cell r="H783">
            <v>336.48043291940979</v>
          </cell>
          <cell r="I783">
            <v>368.35074023394253</v>
          </cell>
          <cell r="J783">
            <v>423.39047774449176</v>
          </cell>
          <cell r="K783">
            <v>501.8077611154269</v>
          </cell>
          <cell r="L783">
            <v>-3768.4615378539529</v>
          </cell>
          <cell r="M783">
            <v>162.98676929557664</v>
          </cell>
          <cell r="N783">
            <v>202.08992777904749</v>
          </cell>
          <cell r="O783">
            <v>230.65602515909831</v>
          </cell>
          <cell r="P783">
            <v>236.10629913453323</v>
          </cell>
          <cell r="Q783">
            <v>232.80379207567097</v>
          </cell>
          <cell r="R783" t="e">
            <v>#REF!</v>
          </cell>
          <cell r="S783" t="e">
            <v>#REF!</v>
          </cell>
          <cell r="T783" t="e">
            <v>#REF!</v>
          </cell>
          <cell r="U783" t="e">
            <v>#REF!</v>
          </cell>
          <cell r="V783" t="e">
            <v>#REF!</v>
          </cell>
        </row>
        <row r="784">
          <cell r="F784">
            <v>31.660261490765631</v>
          </cell>
          <cell r="G784">
            <v>14.039035304313854</v>
          </cell>
          <cell r="H784">
            <v>18.997140385341908</v>
          </cell>
          <cell r="I784">
            <v>20.362861502768386</v>
          </cell>
          <cell r="J784">
            <v>21.657208865639006</v>
          </cell>
          <cell r="K784">
            <v>22.702671451509886</v>
          </cell>
          <cell r="L784">
            <v>-134.22824876839152</v>
          </cell>
          <cell r="M784">
            <v>7.7295186866582828</v>
          </cell>
          <cell r="N784">
            <v>8.9248801803958742</v>
          </cell>
          <cell r="O784">
            <v>9.2287378816241432</v>
          </cell>
          <cell r="P784">
            <v>7.8223180720063095</v>
          </cell>
          <cell r="Q784">
            <v>6.2722198180718065</v>
          </cell>
          <cell r="R784" t="e">
            <v>#REF!</v>
          </cell>
          <cell r="S784" t="e">
            <v>#REF!</v>
          </cell>
          <cell r="T784" t="e">
            <v>#REF!</v>
          </cell>
          <cell r="U784" t="e">
            <v>#REF!</v>
          </cell>
          <cell r="V784" t="e">
            <v>#REF!</v>
          </cell>
        </row>
        <row r="785">
          <cell r="F785">
            <v>6.2374674683057068</v>
          </cell>
          <cell r="G785">
            <v>2.125134988607579</v>
          </cell>
          <cell r="H785">
            <v>2.7124084905635586</v>
          </cell>
          <cell r="I785">
            <v>2.6858384837963154</v>
          </cell>
          <cell r="J785">
            <v>3.2855535556345838</v>
          </cell>
          <cell r="K785">
            <v>3.4705676904006983</v>
          </cell>
          <cell r="L785">
            <v>-23.233114372347881</v>
          </cell>
          <cell r="M785">
            <v>1.1812828133584081</v>
          </cell>
          <cell r="N785">
            <v>1.3860183670064556</v>
          </cell>
          <cell r="O785">
            <v>1.4875617198791311</v>
          </cell>
          <cell r="P785">
            <v>1.3684193170690926</v>
          </cell>
          <cell r="Q785">
            <v>1.1722939827637007</v>
          </cell>
          <cell r="R785" t="e">
            <v>#REF!</v>
          </cell>
          <cell r="S785" t="e">
            <v>#REF!</v>
          </cell>
          <cell r="T785" t="e">
            <v>#REF!</v>
          </cell>
          <cell r="U785" t="e">
            <v>#REF!</v>
          </cell>
          <cell r="V785" t="e">
            <v>#REF!</v>
          </cell>
        </row>
        <row r="786">
          <cell r="F786">
            <v>47.969276081674352</v>
          </cell>
          <cell r="G786">
            <v>27.736237483741995</v>
          </cell>
          <cell r="H786">
            <v>37.804929276679765</v>
          </cell>
          <cell r="I786">
            <v>39.958477750604843</v>
          </cell>
          <cell r="J786">
            <v>41.357326741372397</v>
          </cell>
          <cell r="K786">
            <v>42.47710562990158</v>
          </cell>
          <cell r="L786">
            <v>-275.03130864672863</v>
          </cell>
          <cell r="M786">
            <v>14.865946659297629</v>
          </cell>
          <cell r="N786">
            <v>17.275974225608756</v>
          </cell>
          <cell r="O786">
            <v>17.677125533328983</v>
          </cell>
          <cell r="P786">
            <v>14.718499697171239</v>
          </cell>
          <cell r="Q786">
            <v>10.757498735621109</v>
          </cell>
          <cell r="R786" t="e">
            <v>#REF!</v>
          </cell>
          <cell r="S786" t="e">
            <v>#REF!</v>
          </cell>
          <cell r="T786" t="e">
            <v>#REF!</v>
          </cell>
          <cell r="U786" t="e">
            <v>#REF!</v>
          </cell>
          <cell r="V786" t="e">
            <v>#REF!</v>
          </cell>
        </row>
        <row r="787">
          <cell r="F787">
            <v>21.179563411107448</v>
          </cell>
          <cell r="G787">
            <v>52.525241281214683</v>
          </cell>
          <cell r="H787">
            <v>57.878315569760062</v>
          </cell>
          <cell r="I787">
            <v>68.327509658877332</v>
          </cell>
          <cell r="J787">
            <v>70.943542853160068</v>
          </cell>
          <cell r="K787">
            <v>83.411757236605169</v>
          </cell>
          <cell r="L787">
            <v>-643.84060713817428</v>
          </cell>
          <cell r="M787">
            <v>26.645376190773607</v>
          </cell>
          <cell r="N787">
            <v>33.554262634020432</v>
          </cell>
          <cell r="O787">
            <v>38.523809974304363</v>
          </cell>
          <cell r="P787">
            <v>40.02210464316304</v>
          </cell>
          <cell r="Q787">
            <v>39.457164760829208</v>
          </cell>
          <cell r="R787" t="e">
            <v>#REF!</v>
          </cell>
          <cell r="S787" t="e">
            <v>#REF!</v>
          </cell>
          <cell r="T787" t="e">
            <v>#REF!</v>
          </cell>
          <cell r="U787" t="e">
            <v>#REF!</v>
          </cell>
          <cell r="V787" t="e">
            <v>#REF!</v>
          </cell>
        </row>
        <row r="788">
          <cell r="F788">
            <v>26.810014167186395</v>
          </cell>
          <cell r="G788">
            <v>15.820696625672339</v>
          </cell>
          <cell r="H788">
            <v>19.647968505246638</v>
          </cell>
          <cell r="I788">
            <v>19.906617278547991</v>
          </cell>
          <cell r="J788">
            <v>20.855262045759915</v>
          </cell>
          <cell r="K788">
            <v>21.731757121214581</v>
          </cell>
          <cell r="L788">
            <v>-164.75155893002639</v>
          </cell>
          <cell r="M788">
            <v>7.5912965447360605</v>
          </cell>
          <cell r="N788">
            <v>9.4106209735877133</v>
          </cell>
          <cell r="O788">
            <v>10.219280159569029</v>
          </cell>
          <cell r="P788">
            <v>9.7185508554154243</v>
          </cell>
          <cell r="Q788">
            <v>8.4161664348808252</v>
          </cell>
          <cell r="R788" t="e">
            <v>#REF!</v>
          </cell>
          <cell r="S788" t="e">
            <v>#REF!</v>
          </cell>
          <cell r="T788" t="e">
            <v>#REF!</v>
          </cell>
          <cell r="U788" t="e">
            <v>#REF!</v>
          </cell>
          <cell r="V788" t="e">
            <v>#REF!</v>
          </cell>
        </row>
        <row r="789">
          <cell r="F789">
            <v>8.6126492052381192</v>
          </cell>
          <cell r="G789">
            <v>9.6636811952336412</v>
          </cell>
          <cell r="H789">
            <v>10.036128956138255</v>
          </cell>
          <cell r="I789">
            <v>10.353942316665655</v>
          </cell>
          <cell r="J789">
            <v>12.139032063705752</v>
          </cell>
          <cell r="K789">
            <v>17.633535700695386</v>
          </cell>
          <cell r="L789">
            <v>-118.71465291595604</v>
          </cell>
          <cell r="M789">
            <v>7.1482017938241906</v>
          </cell>
          <cell r="N789">
            <v>9.089992665334222</v>
          </cell>
          <cell r="O789">
            <v>9.4467258991983751</v>
          </cell>
          <cell r="P789">
            <v>9.3881168443944887</v>
          </cell>
          <cell r="Q789">
            <v>8.4270492761750582</v>
          </cell>
          <cell r="R789" t="e">
            <v>#REF!</v>
          </cell>
          <cell r="S789" t="e">
            <v>#REF!</v>
          </cell>
          <cell r="T789" t="e">
            <v>#REF!</v>
          </cell>
          <cell r="U789" t="e">
            <v>#REF!</v>
          </cell>
          <cell r="V789" t="e">
            <v>#REF!</v>
          </cell>
        </row>
        <row r="1293">
          <cell r="F1293">
            <v>28.725968283737075</v>
          </cell>
          <cell r="G1293">
            <v>42.67272676048924</v>
          </cell>
          <cell r="H1293">
            <v>73.429720522629395</v>
          </cell>
          <cell r="I1293">
            <v>62.559694257193769</v>
          </cell>
          <cell r="J1293">
            <v>56.136164826154499</v>
          </cell>
          <cell r="K1293">
            <v>54.387006937420011</v>
          </cell>
          <cell r="L1293">
            <v>-2141.8816311449054</v>
          </cell>
          <cell r="M1293">
            <v>20.640024843969513</v>
          </cell>
          <cell r="N1293">
            <v>18.475419179350865</v>
          </cell>
          <cell r="O1293">
            <v>20.091498181510815</v>
          </cell>
          <cell r="P1293">
            <v>18.563247864563891</v>
          </cell>
          <cell r="Q1293">
            <v>29.163711400822706</v>
          </cell>
          <cell r="R1293" t="e">
            <v>#REF!</v>
          </cell>
          <cell r="S1293" t="e">
            <v>#REF!</v>
          </cell>
          <cell r="T1293" t="e">
            <v>#REF!</v>
          </cell>
          <cell r="U1293" t="e">
            <v>#REF!</v>
          </cell>
          <cell r="V1293" t="e">
            <v>#REF!</v>
          </cell>
        </row>
        <row r="1294">
          <cell r="F1294">
            <v>2354.9670539783801</v>
          </cell>
          <cell r="G1294">
            <v>104.46910973732383</v>
          </cell>
          <cell r="H1294">
            <v>245.98380410009258</v>
          </cell>
          <cell r="I1294">
            <v>124.23457071736175</v>
          </cell>
          <cell r="J1294">
            <v>124.61149730970055</v>
          </cell>
          <cell r="K1294">
            <v>92.986585027062915</v>
          </cell>
          <cell r="L1294">
            <v>-3876.9554094552336</v>
          </cell>
          <cell r="M1294">
            <v>-6.6616098093409164</v>
          </cell>
          <cell r="N1294">
            <v>33.660075396939646</v>
          </cell>
          <cell r="O1294">
            <v>36.858011271988744</v>
          </cell>
          <cell r="P1294">
            <v>-7.7166988788926574</v>
          </cell>
          <cell r="Q1294">
            <v>0.66567102767805864</v>
          </cell>
          <cell r="R1294" t="e">
            <v>#REF!</v>
          </cell>
          <cell r="S1294" t="e">
            <v>#REF!</v>
          </cell>
          <cell r="T1294" t="e">
            <v>#REF!</v>
          </cell>
          <cell r="U1294" t="e">
            <v>#REF!</v>
          </cell>
          <cell r="V1294" t="e">
            <v>#REF!</v>
          </cell>
        </row>
        <row r="1295">
          <cell r="F1295">
            <v>19.521628349409582</v>
          </cell>
          <cell r="G1295">
            <v>15.690204456968573</v>
          </cell>
          <cell r="H1295">
            <v>19.722099463468467</v>
          </cell>
          <cell r="I1295">
            <v>15.930972185673809</v>
          </cell>
          <cell r="J1295">
            <v>17.273935248645074</v>
          </cell>
          <cell r="K1295">
            <v>16.154789611863279</v>
          </cell>
          <cell r="L1295">
            <v>-182.75808116336628</v>
          </cell>
          <cell r="M1295">
            <v>7.0161577022045662</v>
          </cell>
          <cell r="N1295">
            <v>5.4618983825311602</v>
          </cell>
          <cell r="O1295">
            <v>4.2411855803811989</v>
          </cell>
          <cell r="P1295">
            <v>2.400562373963453</v>
          </cell>
          <cell r="Q1295">
            <v>1.6007543958420207</v>
          </cell>
          <cell r="R1295" t="e">
            <v>#REF!</v>
          </cell>
          <cell r="S1295" t="e">
            <v>#REF!</v>
          </cell>
          <cell r="T1295" t="e">
            <v>#REF!</v>
          </cell>
          <cell r="U1295" t="e">
            <v>#REF!</v>
          </cell>
          <cell r="V1295" t="e">
            <v>#REF!</v>
          </cell>
        </row>
        <row r="1296">
          <cell r="F1296">
            <v>10.883774338164841</v>
          </cell>
          <cell r="G1296">
            <v>4.1652187330717396</v>
          </cell>
          <cell r="H1296">
            <v>6.158474135878393</v>
          </cell>
          <cell r="I1296">
            <v>5.7836137633558877</v>
          </cell>
          <cell r="J1296">
            <v>5.6135202294733944</v>
          </cell>
          <cell r="K1296">
            <v>4.5929380889781797</v>
          </cell>
          <cell r="L1296">
            <v>-65.123344165875352</v>
          </cell>
          <cell r="M1296">
            <v>-0.62964352871549067</v>
          </cell>
          <cell r="N1296">
            <v>3.4748748116666306</v>
          </cell>
          <cell r="O1296">
            <v>3.1264007790863246</v>
          </cell>
          <cell r="P1296">
            <v>1.9716323133805886</v>
          </cell>
          <cell r="Q1296">
            <v>1.6624679450727164</v>
          </cell>
          <cell r="R1296" t="e">
            <v>#REF!</v>
          </cell>
          <cell r="S1296" t="e">
            <v>#REF!</v>
          </cell>
          <cell r="T1296" t="e">
            <v>#REF!</v>
          </cell>
          <cell r="U1296" t="e">
            <v>#REF!</v>
          </cell>
          <cell r="V1296" t="e">
            <v>#REF!</v>
          </cell>
        </row>
        <row r="1297">
          <cell r="F1297">
            <v>0.47144822408087039</v>
          </cell>
          <cell r="G1297">
            <v>0.19374616969513392</v>
          </cell>
          <cell r="H1297">
            <v>0.19430353069068884</v>
          </cell>
          <cell r="I1297">
            <v>0.20607363517722055</v>
          </cell>
          <cell r="J1297">
            <v>0.16088307782946587</v>
          </cell>
          <cell r="K1297">
            <v>0.1620686492308252</v>
          </cell>
          <cell r="L1297">
            <v>-3.3065277047463155</v>
          </cell>
          <cell r="M1297">
            <v>0.15104305074254043</v>
          </cell>
          <cell r="N1297">
            <v>0.16423809087645935</v>
          </cell>
          <cell r="O1297">
            <v>0.18462470669401521</v>
          </cell>
          <cell r="P1297">
            <v>0.15747239214736242</v>
          </cell>
          <cell r="Q1297">
            <v>0.18326683892269868</v>
          </cell>
          <cell r="R1297" t="e">
            <v>#REF!</v>
          </cell>
          <cell r="S1297" t="e">
            <v>#REF!</v>
          </cell>
          <cell r="T1297" t="e">
            <v>#REF!</v>
          </cell>
          <cell r="U1297" t="e">
            <v>#REF!</v>
          </cell>
          <cell r="V1297" t="e">
            <v>#REF!</v>
          </cell>
        </row>
        <row r="1298">
          <cell r="F1298">
            <v>16.993377542132492</v>
          </cell>
          <cell r="G1298">
            <v>4.782233834788542</v>
          </cell>
          <cell r="H1298">
            <v>15.675498459228294</v>
          </cell>
          <cell r="I1298">
            <v>4.0599749836785861</v>
          </cell>
          <cell r="J1298">
            <v>6.3208510778443454</v>
          </cell>
          <cell r="K1298">
            <v>8.4683363329415755</v>
          </cell>
          <cell r="L1298">
            <v>-205.08207687113651</v>
          </cell>
          <cell r="M1298">
            <v>1.0791664085527373</v>
          </cell>
          <cell r="N1298">
            <v>4.904582680159308</v>
          </cell>
          <cell r="O1298">
            <v>5.3532612134653164</v>
          </cell>
          <cell r="P1298">
            <v>5.6531530206889329</v>
          </cell>
          <cell r="Q1298">
            <v>8.0193847963689322</v>
          </cell>
          <cell r="R1298" t="e">
            <v>#REF!</v>
          </cell>
          <cell r="S1298" t="e">
            <v>#REF!</v>
          </cell>
          <cell r="T1298" t="e">
            <v>#REF!</v>
          </cell>
          <cell r="U1298" t="e">
            <v>#REF!</v>
          </cell>
          <cell r="V1298" t="e">
            <v>#REF!</v>
          </cell>
        </row>
        <row r="1299">
          <cell r="F1299">
            <v>14.753726699400602</v>
          </cell>
          <cell r="G1299">
            <v>6.9190728605177014</v>
          </cell>
          <cell r="H1299">
            <v>4.4905383875815801</v>
          </cell>
          <cell r="I1299">
            <v>7.5736167120572304</v>
          </cell>
          <cell r="J1299">
            <v>10.937363211883557</v>
          </cell>
          <cell r="K1299">
            <v>11.263506438789513</v>
          </cell>
          <cell r="L1299">
            <v>-280.18194371387483</v>
          </cell>
          <cell r="M1299">
            <v>8.9111195194352035</v>
          </cell>
          <cell r="N1299">
            <v>8.5887244677444414</v>
          </cell>
          <cell r="O1299">
            <v>8.8152545776372904</v>
          </cell>
          <cell r="P1299">
            <v>10.116818369998015</v>
          </cell>
          <cell r="Q1299">
            <v>14.176034488939102</v>
          </cell>
          <cell r="R1299" t="e">
            <v>#REF!</v>
          </cell>
          <cell r="S1299" t="e">
            <v>#REF!</v>
          </cell>
          <cell r="T1299" t="e">
            <v>#REF!</v>
          </cell>
          <cell r="U1299" t="e">
            <v>#REF!</v>
          </cell>
          <cell r="V1299" t="e">
            <v>#REF!</v>
          </cell>
        </row>
        <row r="1300">
          <cell r="F1300">
            <v>20.745147738163439</v>
          </cell>
          <cell r="G1300">
            <v>10.575961218309658</v>
          </cell>
          <cell r="H1300">
            <v>20.23655564458744</v>
          </cell>
          <cell r="I1300">
            <v>16.657387426697369</v>
          </cell>
          <cell r="J1300">
            <v>9.2006824910854519</v>
          </cell>
          <cell r="K1300">
            <v>13.073103021558616</v>
          </cell>
          <cell r="L1300">
            <v>-248.35815799488054</v>
          </cell>
          <cell r="M1300">
            <v>7.1973307736686252</v>
          </cell>
          <cell r="N1300">
            <v>7.2809965649710477</v>
          </cell>
          <cell r="O1300">
            <v>7.3163511126178378</v>
          </cell>
          <cell r="P1300">
            <v>8.4900983701725465</v>
          </cell>
          <cell r="Q1300">
            <v>11.22900200630113</v>
          </cell>
          <cell r="R1300" t="e">
            <v>#REF!</v>
          </cell>
          <cell r="S1300" t="e">
            <v>#REF!</v>
          </cell>
          <cell r="T1300" t="e">
            <v>#REF!</v>
          </cell>
          <cell r="U1300" t="e">
            <v>#REF!</v>
          </cell>
          <cell r="V1300" t="e">
            <v>#REF!</v>
          </cell>
        </row>
        <row r="1301">
          <cell r="F1301">
            <v>30.573874192560652</v>
          </cell>
          <cell r="G1301">
            <v>12.992401425788444</v>
          </cell>
          <cell r="H1301">
            <v>34.526969645750683</v>
          </cell>
          <cell r="I1301">
            <v>21.411502084581002</v>
          </cell>
          <cell r="J1301">
            <v>29.294141191237884</v>
          </cell>
          <cell r="K1301">
            <v>35.305604926789698</v>
          </cell>
          <cell r="L1301">
            <v>-660.52615452050907</v>
          </cell>
          <cell r="M1301">
            <v>14.089845564358939</v>
          </cell>
          <cell r="N1301">
            <v>14.144964518635334</v>
          </cell>
          <cell r="O1301">
            <v>13.290667686742495</v>
          </cell>
          <cell r="P1301">
            <v>15.062582020924424</v>
          </cell>
          <cell r="Q1301">
            <v>20.137404195089616</v>
          </cell>
          <cell r="R1301" t="e">
            <v>#REF!</v>
          </cell>
          <cell r="S1301" t="e">
            <v>#REF!</v>
          </cell>
          <cell r="T1301" t="e">
            <v>#REF!</v>
          </cell>
          <cell r="U1301" t="e">
            <v>#REF!</v>
          </cell>
          <cell r="V1301" t="e">
            <v>#REF!</v>
          </cell>
        </row>
        <row r="1302">
          <cell r="F1302">
            <v>7.3302010600677363</v>
          </cell>
          <cell r="G1302">
            <v>6.336286915026335</v>
          </cell>
          <cell r="H1302">
            <v>9.6375138690165869</v>
          </cell>
          <cell r="I1302">
            <v>8.9245915127864777</v>
          </cell>
          <cell r="J1302">
            <v>9.2370161966240403</v>
          </cell>
          <cell r="K1302">
            <v>7.4696796877569014</v>
          </cell>
          <cell r="L1302">
            <v>-90.427733951854492</v>
          </cell>
          <cell r="M1302">
            <v>4.7414996862082432</v>
          </cell>
          <cell r="N1302">
            <v>4.8365684363913317</v>
          </cell>
          <cell r="O1302">
            <v>4.9854754833281163</v>
          </cell>
          <cell r="P1302">
            <v>4.297829029730849</v>
          </cell>
          <cell r="Q1302">
            <v>4.3659408304898264</v>
          </cell>
          <cell r="R1302" t="e">
            <v>#REF!</v>
          </cell>
          <cell r="S1302" t="e">
            <v>#REF!</v>
          </cell>
          <cell r="T1302" t="e">
            <v>#REF!</v>
          </cell>
          <cell r="U1302" t="e">
            <v>#REF!</v>
          </cell>
          <cell r="V1302" t="e">
            <v>#REF!</v>
          </cell>
        </row>
        <row r="1303">
          <cell r="F1303">
            <v>7.6645598718673114</v>
          </cell>
          <cell r="G1303">
            <v>4.103964403324099</v>
          </cell>
          <cell r="H1303">
            <v>6.3704145295417902</v>
          </cell>
          <cell r="I1303">
            <v>7.594397322000404</v>
          </cell>
          <cell r="J1303">
            <v>9.9000613524330099</v>
          </cell>
          <cell r="K1303">
            <v>8.2879799449629736</v>
          </cell>
          <cell r="L1303">
            <v>-93.986369812085215</v>
          </cell>
          <cell r="M1303">
            <v>4.1006039362734157</v>
          </cell>
          <cell r="N1303">
            <v>3.6085679169608795</v>
          </cell>
          <cell r="O1303">
            <v>4.310702211460665</v>
          </cell>
          <cell r="P1303">
            <v>4.3820650089251814</v>
          </cell>
          <cell r="Q1303">
            <v>5.1259592665561797</v>
          </cell>
          <cell r="R1303" t="e">
            <v>#REF!</v>
          </cell>
          <cell r="S1303" t="e">
            <v>#REF!</v>
          </cell>
          <cell r="T1303" t="e">
            <v>#REF!</v>
          </cell>
          <cell r="U1303" t="e">
            <v>#REF!</v>
          </cell>
          <cell r="V1303" t="e">
            <v>#REF!</v>
          </cell>
        </row>
        <row r="1304">
          <cell r="F1304">
            <v>0</v>
          </cell>
          <cell r="G1304">
            <v>0</v>
          </cell>
          <cell r="H1304">
            <v>0</v>
          </cell>
          <cell r="I1304">
            <v>-0.39879285088464655</v>
          </cell>
          <cell r="J1304">
            <v>2.7547750889981941</v>
          </cell>
          <cell r="K1304">
            <v>1.9392548438461503</v>
          </cell>
          <cell r="L1304">
            <v>-42.442770099150685</v>
          </cell>
          <cell r="M1304">
            <v>2.0077794413297028</v>
          </cell>
          <cell r="N1304">
            <v>2.0437116558113431</v>
          </cell>
          <cell r="O1304">
            <v>2.1313809698487418</v>
          </cell>
          <cell r="P1304">
            <v>1.9130513461247816</v>
          </cell>
          <cell r="Q1304">
            <v>2.0004475408581328</v>
          </cell>
          <cell r="R1304" t="e">
            <v>#REF!</v>
          </cell>
          <cell r="S1304" t="e">
            <v>#REF!</v>
          </cell>
          <cell r="T1304" t="e">
            <v>#REF!</v>
          </cell>
          <cell r="U1304" t="e">
            <v>#REF!</v>
          </cell>
          <cell r="V1304" t="e">
            <v>#REF!</v>
          </cell>
        </row>
        <row r="1305">
          <cell r="F1305">
            <v>17.131118035509246</v>
          </cell>
          <cell r="G1305">
            <v>11.286758605442543</v>
          </cell>
          <cell r="H1305">
            <v>14.392124078859041</v>
          </cell>
          <cell r="I1305">
            <v>13.043480514812728</v>
          </cell>
          <cell r="J1305">
            <v>16.318497671446245</v>
          </cell>
          <cell r="K1305">
            <v>16.793248609024609</v>
          </cell>
          <cell r="L1305">
            <v>-254.75307840810783</v>
          </cell>
          <cell r="M1305">
            <v>5.4588230276350203</v>
          </cell>
          <cell r="N1305">
            <v>5.2373417121975478</v>
          </cell>
          <cell r="O1305">
            <v>4.9191454898347047</v>
          </cell>
          <cell r="P1305">
            <v>4.0754788207487707</v>
          </cell>
          <cell r="Q1305">
            <v>5.8620021191792979</v>
          </cell>
          <cell r="R1305" t="e">
            <v>#REF!</v>
          </cell>
          <cell r="S1305" t="e">
            <v>#REF!</v>
          </cell>
          <cell r="T1305" t="e">
            <v>#REF!</v>
          </cell>
          <cell r="U1305" t="e">
            <v>#REF!</v>
          </cell>
          <cell r="V1305" t="e">
            <v>#REF!</v>
          </cell>
        </row>
        <row r="1306">
          <cell r="F1306">
            <v>-4.454494483719472</v>
          </cell>
          <cell r="G1306">
            <v>3.5554011676522776</v>
          </cell>
          <cell r="H1306">
            <v>6.874955030304875</v>
          </cell>
          <cell r="I1306">
            <v>3.2880965009134826</v>
          </cell>
          <cell r="J1306">
            <v>6.9415495825425531</v>
          </cell>
          <cell r="K1306">
            <v>6.882905351129974</v>
          </cell>
          <cell r="L1306">
            <v>-85.119763691946147</v>
          </cell>
          <cell r="M1306">
            <v>4.057818055460416</v>
          </cell>
          <cell r="N1306">
            <v>4.3447304320369255</v>
          </cell>
          <cell r="O1306">
            <v>4.6177529224788998</v>
          </cell>
          <cell r="P1306">
            <v>3.8775905507980326</v>
          </cell>
          <cell r="Q1306">
            <v>4.2411837156121344</v>
          </cell>
          <cell r="R1306" t="e">
            <v>#REF!</v>
          </cell>
          <cell r="S1306" t="e">
            <v>#REF!</v>
          </cell>
          <cell r="T1306" t="e">
            <v>#REF!</v>
          </cell>
          <cell r="U1306" t="e">
            <v>#REF!</v>
          </cell>
          <cell r="V1306" t="e">
            <v>#REF!</v>
          </cell>
        </row>
        <row r="1307">
          <cell r="F1307">
            <v>18.822823043747519</v>
          </cell>
          <cell r="G1307">
            <v>19.003073858920288</v>
          </cell>
          <cell r="H1307">
            <v>25.285605881105624</v>
          </cell>
          <cell r="I1307">
            <v>18.298537026445274</v>
          </cell>
          <cell r="J1307">
            <v>23.792075953350974</v>
          </cell>
          <cell r="K1307">
            <v>25.735986739634555</v>
          </cell>
          <cell r="L1307">
            <v>-264.903682015068</v>
          </cell>
          <cell r="M1307">
            <v>4.9693989896000517</v>
          </cell>
          <cell r="N1307">
            <v>4.619350701156236</v>
          </cell>
          <cell r="O1307">
            <v>4.4703044426068743</v>
          </cell>
          <cell r="P1307">
            <v>3.4105359906101853</v>
          </cell>
          <cell r="Q1307">
            <v>4.881872000958996</v>
          </cell>
          <cell r="R1307" t="e">
            <v>#REF!</v>
          </cell>
          <cell r="S1307" t="e">
            <v>#REF!</v>
          </cell>
          <cell r="T1307" t="e">
            <v>#REF!</v>
          </cell>
          <cell r="U1307" t="e">
            <v>#REF!</v>
          </cell>
          <cell r="V1307" t="e">
            <v>#REF!</v>
          </cell>
        </row>
        <row r="1308">
          <cell r="F1308">
            <v>86.463834689493979</v>
          </cell>
          <cell r="G1308">
            <v>27.253110906638767</v>
          </cell>
          <cell r="H1308">
            <v>28.805044554663255</v>
          </cell>
          <cell r="I1308">
            <v>43.362274966903783</v>
          </cell>
          <cell r="J1308">
            <v>52.724978575881607</v>
          </cell>
          <cell r="K1308">
            <v>70.927323422820564</v>
          </cell>
          <cell r="L1308">
            <v>-946.37488756503785</v>
          </cell>
          <cell r="M1308">
            <v>50.361392183290718</v>
          </cell>
          <cell r="N1308">
            <v>48.806274507807075</v>
          </cell>
          <cell r="O1308">
            <v>45.513178736721557</v>
          </cell>
          <cell r="P1308">
            <v>29.33415693909933</v>
          </cell>
          <cell r="Q1308">
            <v>26.630650940119182</v>
          </cell>
          <cell r="R1308" t="e">
            <v>#REF!</v>
          </cell>
          <cell r="S1308" t="e">
            <v>#REF!</v>
          </cell>
          <cell r="T1308" t="e">
            <v>#REF!</v>
          </cell>
          <cell r="U1308" t="e">
            <v>#REF!</v>
          </cell>
          <cell r="V1308" t="e">
            <v>#REF!</v>
          </cell>
        </row>
        <row r="1309">
          <cell r="F1309">
            <v>505.3799257562132</v>
          </cell>
          <cell r="G1309">
            <v>255.98278798097726</v>
          </cell>
          <cell r="H1309">
            <v>331.18938793477264</v>
          </cell>
          <cell r="I1309">
            <v>336.60010603598676</v>
          </cell>
          <cell r="J1309">
            <v>242.4709890836964</v>
          </cell>
          <cell r="K1309">
            <v>348.97233468351055</v>
          </cell>
          <cell r="L1309">
            <v>-5797.3804554245062</v>
          </cell>
          <cell r="M1309">
            <v>91.120544002290444</v>
          </cell>
          <cell r="N1309">
            <v>75.352399382554722</v>
          </cell>
          <cell r="O1309">
            <v>57.559331442093935</v>
          </cell>
          <cell r="P1309">
            <v>28.184945329328912</v>
          </cell>
          <cell r="Q1309">
            <v>42.097386843979308</v>
          </cell>
          <cell r="R1309" t="e">
            <v>#REF!</v>
          </cell>
          <cell r="S1309" t="e">
            <v>#REF!</v>
          </cell>
          <cell r="T1309" t="e">
            <v>#REF!</v>
          </cell>
          <cell r="U1309" t="e">
            <v>#REF!</v>
          </cell>
          <cell r="V1309" t="e">
            <v>#REF!</v>
          </cell>
        </row>
        <row r="1310">
          <cell r="F1310">
            <v>92.189040108131053</v>
          </cell>
          <cell r="G1310">
            <v>16.909265503923621</v>
          </cell>
          <cell r="H1310">
            <v>54.801297129205182</v>
          </cell>
          <cell r="I1310">
            <v>25.930734463789804</v>
          </cell>
          <cell r="J1310">
            <v>27.048040962198371</v>
          </cell>
          <cell r="K1310">
            <v>27.732650918389083</v>
          </cell>
          <cell r="L1310">
            <v>-555.88533609274396</v>
          </cell>
          <cell r="M1310">
            <v>11.782577990152276</v>
          </cell>
          <cell r="N1310">
            <v>9.3569369771275888</v>
          </cell>
          <cell r="O1310">
            <v>7.70147569419305</v>
          </cell>
          <cell r="P1310">
            <v>0.42345143729335177</v>
          </cell>
          <cell r="Q1310">
            <v>5.5092791364872014</v>
          </cell>
          <cell r="R1310" t="e">
            <v>#REF!</v>
          </cell>
          <cell r="S1310" t="e">
            <v>#REF!</v>
          </cell>
          <cell r="T1310" t="e">
            <v>#REF!</v>
          </cell>
          <cell r="U1310" t="e">
            <v>#REF!</v>
          </cell>
          <cell r="V1310" t="e">
            <v>#REF!</v>
          </cell>
        </row>
        <row r="1311">
          <cell r="F1311">
            <v>5.292617572582575</v>
          </cell>
          <cell r="G1311">
            <v>1.3884926469854868</v>
          </cell>
          <cell r="H1311">
            <v>1.7590628414898806</v>
          </cell>
          <cell r="I1311">
            <v>1.5921571861881567</v>
          </cell>
          <cell r="J1311">
            <v>2.0110613546181844</v>
          </cell>
          <cell r="K1311">
            <v>2.031061683656314</v>
          </cell>
          <cell r="L1311">
            <v>-21.210371754228124</v>
          </cell>
          <cell r="M1311">
            <v>0.95366761864704941</v>
          </cell>
          <cell r="N1311">
            <v>0.89526048559507387</v>
          </cell>
          <cell r="O1311">
            <v>0.79995887678941813</v>
          </cell>
          <cell r="P1311">
            <v>0.49838285544931793</v>
          </cell>
          <cell r="Q1311">
            <v>0.42233031818531508</v>
          </cell>
          <cell r="R1311" t="e">
            <v>#REF!</v>
          </cell>
          <cell r="S1311" t="e">
            <v>#REF!</v>
          </cell>
          <cell r="T1311" t="e">
            <v>#REF!</v>
          </cell>
          <cell r="U1311" t="e">
            <v>#REF!</v>
          </cell>
          <cell r="V1311" t="e">
            <v>#REF!</v>
          </cell>
        </row>
        <row r="1312">
          <cell r="F1312">
            <v>0</v>
          </cell>
          <cell r="G1312">
            <v>144.27194560220005</v>
          </cell>
          <cell r="H1312">
            <v>74.768274433773058</v>
          </cell>
          <cell r="I1312">
            <v>44.597205865932665</v>
          </cell>
          <cell r="J1312">
            <v>42.092703146490749</v>
          </cell>
          <cell r="K1312">
            <v>40.967709748232721</v>
          </cell>
          <cell r="L1312">
            <v>-1256.8337800104152</v>
          </cell>
          <cell r="M1312">
            <v>11.860954325716648</v>
          </cell>
          <cell r="N1312">
            <v>3.9702030019000176</v>
          </cell>
          <cell r="O1312">
            <v>-2.3848347885045769</v>
          </cell>
          <cell r="P1312">
            <v>-7.183964252296164</v>
          </cell>
          <cell r="Q1312">
            <v>1.7512109742181305</v>
          </cell>
          <cell r="R1312" t="e">
            <v>#REF!</v>
          </cell>
          <cell r="S1312" t="e">
            <v>#REF!</v>
          </cell>
          <cell r="T1312" t="e">
            <v>#REF!</v>
          </cell>
          <cell r="U1312" t="e">
            <v>#REF!</v>
          </cell>
          <cell r="V1312" t="e">
            <v>#REF!</v>
          </cell>
        </row>
        <row r="1313">
          <cell r="F1313">
            <v>30.488049470175611</v>
          </cell>
          <cell r="G1313">
            <v>399.05721920163342</v>
          </cell>
          <cell r="H1313">
            <v>444.83209094755239</v>
          </cell>
          <cell r="I1313">
            <v>498.26271169999382</v>
          </cell>
          <cell r="J1313">
            <v>510.84523945595106</v>
          </cell>
          <cell r="K1313">
            <v>542.61356996862173</v>
          </cell>
          <cell r="L1313">
            <v>-8658.356260658913</v>
          </cell>
          <cell r="M1313">
            <v>129.42294540198782</v>
          </cell>
          <cell r="N1313">
            <v>108.30946517311895</v>
          </cell>
          <cell r="O1313">
            <v>82.003768484619286</v>
          </cell>
          <cell r="P1313">
            <v>34.955896709721856</v>
          </cell>
          <cell r="Q1313">
            <v>55.048606978839075</v>
          </cell>
          <cell r="R1313" t="e">
            <v>#REF!</v>
          </cell>
          <cell r="S1313" t="e">
            <v>#REF!</v>
          </cell>
          <cell r="T1313" t="e">
            <v>#REF!</v>
          </cell>
          <cell r="U1313" t="e">
            <v>#REF!</v>
          </cell>
          <cell r="V1313" t="e">
            <v>#REF!</v>
          </cell>
        </row>
        <row r="1314">
          <cell r="F1314">
            <v>87.757148664372949</v>
          </cell>
          <cell r="G1314">
            <v>32.621343589323601</v>
          </cell>
          <cell r="H1314">
            <v>60.497552727277139</v>
          </cell>
          <cell r="I1314">
            <v>32.913648984961128</v>
          </cell>
          <cell r="J1314">
            <v>33.209976579005001</v>
          </cell>
          <cell r="K1314">
            <v>41.175877281848386</v>
          </cell>
          <cell r="L1314">
            <v>-767.66342357149415</v>
          </cell>
          <cell r="M1314">
            <v>10.472132797365475</v>
          </cell>
          <cell r="N1314">
            <v>8.2414691486928859</v>
          </cell>
          <cell r="O1314">
            <v>4.884579070868881</v>
          </cell>
          <cell r="P1314">
            <v>-1.8018059388087977</v>
          </cell>
          <cell r="Q1314">
            <v>-0.14990638010519497</v>
          </cell>
          <cell r="R1314" t="e">
            <v>#REF!</v>
          </cell>
          <cell r="S1314" t="e">
            <v>#REF!</v>
          </cell>
          <cell r="T1314" t="e">
            <v>#REF!</v>
          </cell>
          <cell r="U1314" t="e">
            <v>#REF!</v>
          </cell>
          <cell r="V1314" t="e">
            <v>#REF!</v>
          </cell>
        </row>
        <row r="1315">
          <cell r="F1315">
            <v>6.2943029771823831</v>
          </cell>
          <cell r="G1315">
            <v>6.6707804309081666</v>
          </cell>
          <cell r="H1315">
            <v>5.8790805425281292</v>
          </cell>
          <cell r="I1315">
            <v>5.1982624737518677</v>
          </cell>
          <cell r="J1315">
            <v>-5.3729778340818957</v>
          </cell>
          <cell r="K1315">
            <v>-8.2955920577363873</v>
          </cell>
          <cell r="L1315">
            <v>-220.13453864746936</v>
          </cell>
          <cell r="M1315">
            <v>5.1128929317548</v>
          </cell>
          <cell r="N1315">
            <v>4.8724224576170059</v>
          </cell>
          <cell r="O1315">
            <v>3.125155808839736</v>
          </cell>
          <cell r="P1315">
            <v>2.4860122607575477</v>
          </cell>
          <cell r="Q1315">
            <v>3.6453234225393132</v>
          </cell>
          <cell r="R1315" t="e">
            <v>#REF!</v>
          </cell>
          <cell r="S1315" t="e">
            <v>#REF!</v>
          </cell>
          <cell r="T1315" t="e">
            <v>#REF!</v>
          </cell>
          <cell r="U1315" t="e">
            <v>#REF!</v>
          </cell>
          <cell r="V1315" t="e">
            <v>#REF!</v>
          </cell>
        </row>
        <row r="1331">
          <cell r="F1331">
            <v>46.51083205162567</v>
          </cell>
          <cell r="G1331">
            <v>68.737118734534434</v>
          </cell>
          <cell r="H1331">
            <v>116.88048878735049</v>
          </cell>
          <cell r="I1331">
            <v>101.00764298565657</v>
          </cell>
          <cell r="J1331">
            <v>91.900077470484177</v>
          </cell>
          <cell r="K1331">
            <v>89.678376015101463</v>
          </cell>
          <cell r="L1331">
            <v>-3291.5421384669717</v>
          </cell>
          <cell r="M1331">
            <v>32.790698160855584</v>
          </cell>
          <cell r="N1331">
            <v>32.314388038006889</v>
          </cell>
          <cell r="O1331">
            <v>36.831019499851713</v>
          </cell>
          <cell r="P1331">
            <v>38.67973401171794</v>
          </cell>
          <cell r="Q1331">
            <v>53.374032507638262</v>
          </cell>
          <cell r="R1331" t="e">
            <v>#REF!</v>
          </cell>
          <cell r="S1331" t="e">
            <v>#REF!</v>
          </cell>
          <cell r="T1331" t="e">
            <v>#REF!</v>
          </cell>
          <cell r="U1331" t="e">
            <v>#REF!</v>
          </cell>
          <cell r="V1331" t="e">
            <v>#REF!</v>
          </cell>
        </row>
        <row r="1332">
          <cell r="F1332">
            <v>3176.9779436213139</v>
          </cell>
          <cell r="G1332">
            <v>187.35637597420146</v>
          </cell>
          <cell r="H1332">
            <v>380.65810928815824</v>
          </cell>
          <cell r="I1332">
            <v>222.08726525198955</v>
          </cell>
          <cell r="J1332">
            <v>225.59600535785546</v>
          </cell>
          <cell r="K1332">
            <v>188.09682681082452</v>
          </cell>
          <cell r="L1332">
            <v>-5135.7086017772162</v>
          </cell>
          <cell r="M1332">
            <v>15.189221985852118</v>
          </cell>
          <cell r="N1332">
            <v>78.373342452646654</v>
          </cell>
          <cell r="O1332">
            <v>90.187778003712339</v>
          </cell>
          <cell r="P1332">
            <v>34.538260354773065</v>
          </cell>
          <cell r="Q1332">
            <v>40.831763609961335</v>
          </cell>
          <cell r="R1332" t="e">
            <v>#REF!</v>
          </cell>
          <cell r="S1332" t="e">
            <v>#REF!</v>
          </cell>
          <cell r="T1332" t="e">
            <v>#REF!</v>
          </cell>
          <cell r="U1332" t="e">
            <v>#REF!</v>
          </cell>
          <cell r="V1332" t="e">
            <v>#REF!</v>
          </cell>
        </row>
        <row r="1333">
          <cell r="F1333">
            <v>27.693034675925947</v>
          </cell>
          <cell r="G1333">
            <v>22.67403039089772</v>
          </cell>
          <cell r="H1333">
            <v>28.488364746169943</v>
          </cell>
          <cell r="I1333">
            <v>23.51336254089528</v>
          </cell>
          <cell r="J1333">
            <v>25.60075784554045</v>
          </cell>
          <cell r="K1333">
            <v>24.313968002908268</v>
          </cell>
          <cell r="L1333">
            <v>-250.48215634706617</v>
          </cell>
          <cell r="M1333">
            <v>10.480130286643632</v>
          </cell>
          <cell r="N1333">
            <v>8.8745321775575601</v>
          </cell>
          <cell r="O1333">
            <v>7.6502731052024071</v>
          </cell>
          <cell r="P1333">
            <v>5.377110393816233</v>
          </cell>
          <cell r="Q1333">
            <v>4.1735576273175443</v>
          </cell>
          <cell r="R1333" t="e">
            <v>#REF!</v>
          </cell>
          <cell r="S1333" t="e">
            <v>#REF!</v>
          </cell>
          <cell r="T1333" t="e">
            <v>#REF!</v>
          </cell>
          <cell r="U1333" t="e">
            <v>#REF!</v>
          </cell>
          <cell r="V1333" t="e">
            <v>#REF!</v>
          </cell>
        </row>
        <row r="1334">
          <cell r="F1334">
            <v>24.817281898849764</v>
          </cell>
          <cell r="G1334">
            <v>10.810295383537831</v>
          </cell>
          <cell r="H1334">
            <v>15.827490933113266</v>
          </cell>
          <cell r="I1334">
            <v>15.61525271450803</v>
          </cell>
          <cell r="J1334">
            <v>15.66643848435924</v>
          </cell>
          <cell r="K1334">
            <v>13.852828200587888</v>
          </cell>
          <cell r="L1334">
            <v>-141.57212619546408</v>
          </cell>
          <cell r="M1334">
            <v>-1.1774855260002632</v>
          </cell>
          <cell r="N1334">
            <v>8.8238867574177284</v>
          </cell>
          <cell r="O1334">
            <v>8.8761858965745652</v>
          </cell>
          <cell r="P1334">
            <v>7.49480993739847</v>
          </cell>
          <cell r="Q1334">
            <v>6.5059932003946601</v>
          </cell>
          <cell r="R1334" t="e">
            <v>#REF!</v>
          </cell>
          <cell r="S1334" t="e">
            <v>#REF!</v>
          </cell>
          <cell r="T1334" t="e">
            <v>#REF!</v>
          </cell>
          <cell r="U1334" t="e">
            <v>#REF!</v>
          </cell>
          <cell r="V1334" t="e">
            <v>#REF!</v>
          </cell>
        </row>
        <row r="1335">
          <cell r="F1335">
            <v>2.4318436528606648</v>
          </cell>
          <cell r="G1335">
            <v>0.91361777599157001</v>
          </cell>
          <cell r="H1335">
            <v>0.94595209819758119</v>
          </cell>
          <cell r="I1335">
            <v>1.0414788264328232</v>
          </cell>
          <cell r="J1335">
            <v>0.78783391279704662</v>
          </cell>
          <cell r="K1335">
            <v>0.80896707896503517</v>
          </cell>
          <cell r="L1335">
            <v>-18.714642820970546</v>
          </cell>
          <cell r="M1335">
            <v>0.56404009788460097</v>
          </cell>
          <cell r="N1335">
            <v>0.70404035275224552</v>
          </cell>
          <cell r="O1335">
            <v>0.85107352869182384</v>
          </cell>
          <cell r="P1335">
            <v>0.96072274710795991</v>
          </cell>
          <cell r="Q1335">
            <v>1.1588107502523102</v>
          </cell>
          <cell r="R1335" t="e">
            <v>#REF!</v>
          </cell>
          <cell r="S1335" t="e">
            <v>#REF!</v>
          </cell>
          <cell r="T1335" t="e">
            <v>#REF!</v>
          </cell>
          <cell r="U1335" t="e">
            <v>#REF!</v>
          </cell>
          <cell r="V1335" t="e">
            <v>#REF!</v>
          </cell>
        </row>
        <row r="1336">
          <cell r="F1336">
            <v>38.182940355929013</v>
          </cell>
          <cell r="G1336">
            <v>14.536830955456164</v>
          </cell>
          <cell r="H1336">
            <v>28.180685564417068</v>
          </cell>
          <cell r="I1336">
            <v>17.745524204732796</v>
          </cell>
          <cell r="J1336">
            <v>24.112904767209759</v>
          </cell>
          <cell r="K1336">
            <v>27.214958553017109</v>
          </cell>
          <cell r="L1336">
            <v>-408.66022576716705</v>
          </cell>
          <cell r="M1336">
            <v>5.4180334413664104</v>
          </cell>
          <cell r="N1336">
            <v>15.759142242630201</v>
          </cell>
          <cell r="O1336">
            <v>18.588103133472167</v>
          </cell>
          <cell r="P1336">
            <v>19.76470809298366</v>
          </cell>
          <cell r="Q1336">
            <v>22.89670724331388</v>
          </cell>
          <cell r="R1336" t="e">
            <v>#REF!</v>
          </cell>
          <cell r="S1336" t="e">
            <v>#REF!</v>
          </cell>
          <cell r="T1336" t="e">
            <v>#REF!</v>
          </cell>
          <cell r="U1336" t="e">
            <v>#REF!</v>
          </cell>
          <cell r="V1336" t="e">
            <v>#REF!</v>
          </cell>
        </row>
        <row r="1337">
          <cell r="F1337">
            <v>30.802575973275069</v>
          </cell>
          <cell r="G1337">
            <v>16.429437519058535</v>
          </cell>
          <cell r="H1337">
            <v>12.409727568334258</v>
          </cell>
          <cell r="I1337">
            <v>19.04183463950088</v>
          </cell>
          <cell r="J1337">
            <v>26.207580910798569</v>
          </cell>
          <cell r="K1337">
            <v>34.108186084176417</v>
          </cell>
          <cell r="L1337">
            <v>-544.73780143930799</v>
          </cell>
          <cell r="M1337">
            <v>19.032710104700975</v>
          </cell>
          <cell r="N1337">
            <v>20.990693047619246</v>
          </cell>
          <cell r="O1337">
            <v>23.34185738350957</v>
          </cell>
          <cell r="P1337">
            <v>27.161045608250301</v>
          </cell>
          <cell r="Q1337">
            <v>33.722002180283326</v>
          </cell>
          <cell r="R1337" t="e">
            <v>#REF!</v>
          </cell>
          <cell r="S1337" t="e">
            <v>#REF!</v>
          </cell>
          <cell r="T1337" t="e">
            <v>#REF!</v>
          </cell>
          <cell r="U1337" t="e">
            <v>#REF!</v>
          </cell>
          <cell r="V1337" t="e">
            <v>#REF!</v>
          </cell>
        </row>
        <row r="1338">
          <cell r="F1338">
            <v>43.28507863567161</v>
          </cell>
          <cell r="G1338">
            <v>23.946651753326979</v>
          </cell>
          <cell r="H1338">
            <v>37.986842806424818</v>
          </cell>
          <cell r="I1338">
            <v>35.597989746232955</v>
          </cell>
          <cell r="J1338">
            <v>28.416860740091398</v>
          </cell>
          <cell r="K1338">
            <v>34.881397913742163</v>
          </cell>
          <cell r="L1338">
            <v>-489.63049943840497</v>
          </cell>
          <cell r="M1338">
            <v>16.023482714905022</v>
          </cell>
          <cell r="N1338">
            <v>18.475798752033338</v>
          </cell>
          <cell r="O1338">
            <v>20.221088695419624</v>
          </cell>
          <cell r="P1338">
            <v>23.2589387743879</v>
          </cell>
          <cell r="Q1338">
            <v>27.417080841437379</v>
          </cell>
          <cell r="R1338" t="e">
            <v>#REF!</v>
          </cell>
          <cell r="S1338" t="e">
            <v>#REF!</v>
          </cell>
          <cell r="T1338" t="e">
            <v>#REF!</v>
          </cell>
          <cell r="U1338" t="e">
            <v>#REF!</v>
          </cell>
          <cell r="V1338" t="e">
            <v>#REF!</v>
          </cell>
        </row>
        <row r="1339">
          <cell r="F1339">
            <v>75.964669482957191</v>
          </cell>
          <cell r="G1339">
            <v>41.712157563378142</v>
          </cell>
          <cell r="H1339">
            <v>82.640023742644544</v>
          </cell>
          <cell r="I1339">
            <v>104.41318777121911</v>
          </cell>
          <cell r="J1339">
            <v>120.92422772540471</v>
          </cell>
          <cell r="K1339">
            <v>141.24389655572537</v>
          </cell>
          <cell r="L1339">
            <v>-1457.9341532901985</v>
          </cell>
          <cell r="M1339">
            <v>41.386179455760356</v>
          </cell>
          <cell r="N1339">
            <v>49.457817089550275</v>
          </cell>
          <cell r="O1339">
            <v>53.960162224518243</v>
          </cell>
          <cell r="P1339">
            <v>61.481499075146154</v>
          </cell>
          <cell r="Q1339">
            <v>70.075283691355025</v>
          </cell>
          <cell r="R1339" t="e">
            <v>#REF!</v>
          </cell>
          <cell r="S1339" t="e">
            <v>#REF!</v>
          </cell>
          <cell r="T1339" t="e">
            <v>#REF!</v>
          </cell>
          <cell r="U1339" t="e">
            <v>#REF!</v>
          </cell>
          <cell r="V1339" t="e">
            <v>#REF!</v>
          </cell>
        </row>
        <row r="1340">
          <cell r="F1340">
            <v>15.671538121522396</v>
          </cell>
          <cell r="G1340">
            <v>13.680667916852331</v>
          </cell>
          <cell r="H1340">
            <v>19.409674048360042</v>
          </cell>
          <cell r="I1340">
            <v>21.140426427003923</v>
          </cell>
          <cell r="J1340">
            <v>22.391052016667544</v>
          </cell>
          <cell r="K1340">
            <v>21.460978600797194</v>
          </cell>
          <cell r="L1340">
            <v>-226.38813137389525</v>
          </cell>
          <cell r="M1340">
            <v>9.43880114502198</v>
          </cell>
          <cell r="N1340">
            <v>10.639620072763257</v>
          </cell>
          <cell r="O1340">
            <v>12.018051581864102</v>
          </cell>
          <cell r="P1340">
            <v>12.27604608117819</v>
          </cell>
          <cell r="Q1340">
            <v>13.190523478018537</v>
          </cell>
          <cell r="R1340" t="e">
            <v>#REF!</v>
          </cell>
          <cell r="S1340" t="e">
            <v>#REF!</v>
          </cell>
          <cell r="T1340" t="e">
            <v>#REF!</v>
          </cell>
          <cell r="U1340" t="e">
            <v>#REF!</v>
          </cell>
          <cell r="V1340" t="e">
            <v>#REF!</v>
          </cell>
        </row>
        <row r="1341">
          <cell r="F1341">
            <v>15.313523104513916</v>
          </cell>
          <cell r="G1341">
            <v>8.9055143469556501</v>
          </cell>
          <cell r="H1341">
            <v>13.526036057190696</v>
          </cell>
          <cell r="I1341">
            <v>16.192017926410394</v>
          </cell>
          <cell r="J1341">
            <v>19.989595020286536</v>
          </cell>
          <cell r="K1341">
            <v>19.073947944854581</v>
          </cell>
          <cell r="L1341">
            <v>-176.83269100828326</v>
          </cell>
          <cell r="M1341">
            <v>8.3822294712250702</v>
          </cell>
          <cell r="N1341">
            <v>8.2636027420655829</v>
          </cell>
          <cell r="O1341">
            <v>10.146915612426088</v>
          </cell>
          <cell r="P1341">
            <v>10.828448313197111</v>
          </cell>
          <cell r="Q1341">
            <v>11.615053151268231</v>
          </cell>
          <cell r="R1341" t="e">
            <v>#REF!</v>
          </cell>
          <cell r="S1341" t="e">
            <v>#REF!</v>
          </cell>
          <cell r="T1341" t="e">
            <v>#REF!</v>
          </cell>
          <cell r="U1341" t="e">
            <v>#REF!</v>
          </cell>
          <cell r="V1341" t="e">
            <v>#REF!</v>
          </cell>
        </row>
        <row r="1342">
          <cell r="F1342">
            <v>0.2</v>
          </cell>
          <cell r="G1342">
            <v>0.2</v>
          </cell>
          <cell r="H1342">
            <v>0.3</v>
          </cell>
          <cell r="I1342">
            <v>0.27418923444250998</v>
          </cell>
          <cell r="J1342">
            <v>5.620251820339913</v>
          </cell>
          <cell r="K1342">
            <v>5.1614135801457444</v>
          </cell>
          <cell r="L1342">
            <v>-75.844493531533971</v>
          </cell>
          <cell r="M1342">
            <v>3.6717629270882202</v>
          </cell>
          <cell r="N1342">
            <v>4.1984029407465515</v>
          </cell>
          <cell r="O1342">
            <v>4.639941750681599</v>
          </cell>
          <cell r="P1342">
            <v>4.6362372156560854</v>
          </cell>
          <cell r="Q1342">
            <v>4.8222034519924879</v>
          </cell>
          <cell r="R1342" t="e">
            <v>#REF!</v>
          </cell>
          <cell r="S1342" t="e">
            <v>#REF!</v>
          </cell>
          <cell r="T1342" t="e">
            <v>#REF!</v>
          </cell>
          <cell r="U1342" t="e">
            <v>#REF!</v>
          </cell>
          <cell r="V1342" t="e">
            <v>#REF!</v>
          </cell>
        </row>
        <row r="1343">
          <cell r="F1343">
            <v>57.349895278478897</v>
          </cell>
          <cell r="G1343">
            <v>43.604943173349803</v>
          </cell>
          <cell r="H1343">
            <v>52.542363066995307</v>
          </cell>
          <cell r="I1343">
            <v>54.386113544385594</v>
          </cell>
          <cell r="J1343">
            <v>63.567929812503706</v>
          </cell>
          <cell r="K1343">
            <v>66.802103166805551</v>
          </cell>
          <cell r="L1343">
            <v>-688.64622726112145</v>
          </cell>
          <cell r="M1343">
            <v>23.026087851340858</v>
          </cell>
          <cell r="N1343">
            <v>27.784378670496899</v>
          </cell>
          <cell r="O1343">
            <v>30.774097574672222</v>
          </cell>
          <cell r="P1343">
            <v>30.873238370056843</v>
          </cell>
          <cell r="Q1343">
            <v>32.468472488118636</v>
          </cell>
          <cell r="R1343" t="e">
            <v>#REF!</v>
          </cell>
          <cell r="S1343" t="e">
            <v>#REF!</v>
          </cell>
          <cell r="T1343" t="e">
            <v>#REF!</v>
          </cell>
          <cell r="U1343" t="e">
            <v>#REF!</v>
          </cell>
          <cell r="V1343" t="e">
            <v>#REF!</v>
          </cell>
        </row>
        <row r="1344">
          <cell r="F1344">
            <v>-8.2695598793996155</v>
          </cell>
          <cell r="G1344">
            <v>5.9871907411386793</v>
          </cell>
          <cell r="H1344">
            <v>10.521165114444592</v>
          </cell>
          <cell r="I1344">
            <v>7.4638951940344835</v>
          </cell>
          <cell r="J1344">
            <v>12.635108482950809</v>
          </cell>
          <cell r="K1344">
            <v>12.89434108813267</v>
          </cell>
          <cell r="L1344">
            <v>-150.12299128832197</v>
          </cell>
          <cell r="M1344">
            <v>6.6361231758847383</v>
          </cell>
          <cell r="N1344">
            <v>7.7111238713026973</v>
          </cell>
          <cell r="O1344">
            <v>8.5451560049416493</v>
          </cell>
          <cell r="P1344">
            <v>8.3407239473718704</v>
          </cell>
          <cell r="Q1344">
            <v>9.2200202363742498</v>
          </cell>
          <cell r="R1344" t="e">
            <v>#REF!</v>
          </cell>
          <cell r="S1344" t="e">
            <v>#REF!</v>
          </cell>
          <cell r="T1344" t="e">
            <v>#REF!</v>
          </cell>
          <cell r="U1344" t="e">
            <v>#REF!</v>
          </cell>
          <cell r="V1344" t="e">
            <v>#REF!</v>
          </cell>
        </row>
        <row r="1345">
          <cell r="F1345">
            <v>51.75189622161178</v>
          </cell>
          <cell r="G1345">
            <v>54.265624274428632</v>
          </cell>
          <cell r="H1345">
            <v>67.036568073323252</v>
          </cell>
          <cell r="I1345">
            <v>60.697633726734118</v>
          </cell>
          <cell r="J1345">
            <v>71.37923689500235</v>
          </cell>
          <cell r="K1345">
            <v>77.817303014968047</v>
          </cell>
          <cell r="L1345">
            <v>-610.81718883283997</v>
          </cell>
          <cell r="M1345">
            <v>17.288716511247966</v>
          </cell>
          <cell r="N1345">
            <v>20.140060126918293</v>
          </cell>
          <cell r="O1345">
            <v>22.256019872984449</v>
          </cell>
          <cell r="P1345">
            <v>21.296781547532252</v>
          </cell>
          <cell r="Q1345">
            <v>21.71136049966395</v>
          </cell>
          <cell r="R1345" t="e">
            <v>#REF!</v>
          </cell>
          <cell r="S1345" t="e">
            <v>#REF!</v>
          </cell>
          <cell r="T1345" t="e">
            <v>#REF!</v>
          </cell>
          <cell r="U1345" t="e">
            <v>#REF!</v>
          </cell>
          <cell r="V1345" t="e">
            <v>#REF!</v>
          </cell>
        </row>
        <row r="1346">
          <cell r="F1346">
            <v>128.5182346625248</v>
          </cell>
          <cell r="G1346">
            <v>47.909539858374259</v>
          </cell>
          <cell r="H1346">
            <v>51.561227324668543</v>
          </cell>
          <cell r="I1346">
            <v>75.957504036524796</v>
          </cell>
          <cell r="J1346">
            <v>90.168048682730642</v>
          </cell>
          <cell r="K1346">
            <v>118.66893684983282</v>
          </cell>
          <cell r="L1346">
            <v>-1328.9715898393606</v>
          </cell>
          <cell r="M1346">
            <v>73.148086645988002</v>
          </cell>
          <cell r="N1346">
            <v>76.948766755479198</v>
          </cell>
          <cell r="O1346">
            <v>76.29556063240085</v>
          </cell>
          <cell r="P1346">
            <v>58.95121708357901</v>
          </cell>
          <cell r="Q1346">
            <v>53.069001306382276</v>
          </cell>
          <cell r="R1346" t="e">
            <v>#REF!</v>
          </cell>
          <cell r="S1346" t="e">
            <v>#REF!</v>
          </cell>
          <cell r="T1346" t="e">
            <v>#REF!</v>
          </cell>
          <cell r="U1346" t="e">
            <v>#REF!</v>
          </cell>
          <cell r="V1346" t="e">
            <v>#REF!</v>
          </cell>
        </row>
        <row r="1347">
          <cell r="F1347">
            <v>956.03974191467046</v>
          </cell>
          <cell r="G1347">
            <v>563.05176309808746</v>
          </cell>
          <cell r="H1347">
            <v>667.66982085418249</v>
          </cell>
          <cell r="I1347">
            <v>704.95084626992934</v>
          </cell>
          <cell r="J1347">
            <v>665.86146682818821</v>
          </cell>
          <cell r="K1347">
            <v>850.78009579893751</v>
          </cell>
          <cell r="L1347">
            <v>-9565.84199327846</v>
          </cell>
          <cell r="M1347">
            <v>254.10731329786708</v>
          </cell>
          <cell r="N1347">
            <v>277.44232716160218</v>
          </cell>
          <cell r="O1347">
            <v>288.21535660119224</v>
          </cell>
          <cell r="P1347">
            <v>264.29124446386214</v>
          </cell>
          <cell r="Q1347">
            <v>274.90117891965031</v>
          </cell>
          <cell r="R1347" t="e">
            <v>#REF!</v>
          </cell>
          <cell r="S1347" t="e">
            <v>#REF!</v>
          </cell>
          <cell r="T1347" t="e">
            <v>#REF!</v>
          </cell>
          <cell r="U1347" t="e">
            <v>#REF!</v>
          </cell>
          <cell r="V1347" t="e">
            <v>#REF!</v>
          </cell>
        </row>
        <row r="1348">
          <cell r="F1348">
            <v>123.84930159889669</v>
          </cell>
          <cell r="G1348">
            <v>30.948300808237477</v>
          </cell>
          <cell r="H1348">
            <v>73.798437514547089</v>
          </cell>
          <cell r="I1348">
            <v>46.293595966558186</v>
          </cell>
          <cell r="J1348">
            <v>48.705249827837378</v>
          </cell>
          <cell r="K1348">
            <v>50.435322369898969</v>
          </cell>
          <cell r="L1348">
            <v>-690.11358486113545</v>
          </cell>
          <cell r="M1348">
            <v>19.512096676810557</v>
          </cell>
          <cell r="N1348">
            <v>18.281817157523463</v>
          </cell>
          <cell r="O1348">
            <v>16.930213575817191</v>
          </cell>
          <cell r="P1348">
            <v>8.2457695092996612</v>
          </cell>
          <cell r="Q1348">
            <v>11.781498954559009</v>
          </cell>
          <cell r="R1348" t="e">
            <v>#REF!</v>
          </cell>
          <cell r="S1348" t="e">
            <v>#REF!</v>
          </cell>
          <cell r="T1348" t="e">
            <v>#REF!</v>
          </cell>
          <cell r="U1348" t="e">
            <v>#REF!</v>
          </cell>
          <cell r="V1348" t="e">
            <v>#REF!</v>
          </cell>
        </row>
        <row r="1349">
          <cell r="F1349">
            <v>11.530085040888281</v>
          </cell>
          <cell r="G1349">
            <v>3.5136276355930658</v>
          </cell>
          <cell r="H1349">
            <v>4.4714713320534392</v>
          </cell>
          <cell r="I1349">
            <v>4.2779956699844721</v>
          </cell>
          <cell r="J1349">
            <v>5.2966149102527682</v>
          </cell>
          <cell r="K1349">
            <v>5.5016293740570124</v>
          </cell>
          <cell r="L1349">
            <v>-44.443486126576005</v>
          </cell>
          <cell r="M1349">
            <v>2.1349504320054575</v>
          </cell>
          <cell r="N1349">
            <v>2.2812788526015293</v>
          </cell>
          <cell r="O1349">
            <v>2.287520596668549</v>
          </cell>
          <cell r="P1349">
            <v>1.8668021725184105</v>
          </cell>
          <cell r="Q1349">
            <v>1.5946243009490157</v>
          </cell>
          <cell r="R1349" t="e">
            <v>#REF!</v>
          </cell>
          <cell r="S1349" t="e">
            <v>#REF!</v>
          </cell>
          <cell r="T1349" t="e">
            <v>#REF!</v>
          </cell>
          <cell r="U1349" t="e">
            <v>#REF!</v>
          </cell>
          <cell r="V1349" t="e">
            <v>#REF!</v>
          </cell>
        </row>
        <row r="1350">
          <cell r="F1350">
            <v>47.969276081674352</v>
          </cell>
          <cell r="G1350">
            <v>172.00818308594205</v>
          </cell>
          <cell r="H1350">
            <v>112.57320371045282</v>
          </cell>
          <cell r="I1350">
            <v>84.555683616537507</v>
          </cell>
          <cell r="J1350">
            <v>83.450029887863138</v>
          </cell>
          <cell r="K1350">
            <v>83.444815378134308</v>
          </cell>
          <cell r="L1350">
            <v>-1531.8650886571438</v>
          </cell>
          <cell r="M1350">
            <v>26.726900985014275</v>
          </cell>
          <cell r="N1350">
            <v>21.246177227508774</v>
          </cell>
          <cell r="O1350">
            <v>15.292290744824406</v>
          </cell>
          <cell r="P1350">
            <v>7.5345354448750754</v>
          </cell>
          <cell r="Q1350">
            <v>12.508709709839239</v>
          </cell>
          <cell r="R1350" t="e">
            <v>#REF!</v>
          </cell>
          <cell r="S1350" t="e">
            <v>#REF!</v>
          </cell>
          <cell r="T1350" t="e">
            <v>#REF!</v>
          </cell>
          <cell r="U1350" t="e">
            <v>#REF!</v>
          </cell>
          <cell r="V1350" t="e">
            <v>#REF!</v>
          </cell>
        </row>
        <row r="1351">
          <cell r="F1351">
            <v>51.667612881283063</v>
          </cell>
          <cell r="G1351">
            <v>451.58246048284809</v>
          </cell>
          <cell r="H1351">
            <v>502.71040651731244</v>
          </cell>
          <cell r="I1351">
            <v>566.59022135887119</v>
          </cell>
          <cell r="J1351">
            <v>581.78878230911118</v>
          </cell>
          <cell r="K1351">
            <v>626.02532720522686</v>
          </cell>
          <cell r="L1351">
            <v>-9302.1968677970872</v>
          </cell>
          <cell r="M1351">
            <v>156.06832159276144</v>
          </cell>
          <cell r="N1351">
            <v>141.86372780713938</v>
          </cell>
          <cell r="O1351">
            <v>120.52757845892364</v>
          </cell>
          <cell r="P1351">
            <v>74.978001352884888</v>
          </cell>
          <cell r="Q1351">
            <v>94.50577173966829</v>
          </cell>
          <cell r="R1351" t="e">
            <v>#REF!</v>
          </cell>
          <cell r="S1351" t="e">
            <v>#REF!</v>
          </cell>
          <cell r="T1351" t="e">
            <v>#REF!</v>
          </cell>
          <cell r="U1351" t="e">
            <v>#REF!</v>
          </cell>
          <cell r="V1351" t="e">
            <v>#REF!</v>
          </cell>
        </row>
        <row r="1352">
          <cell r="F1352">
            <v>114.56716283155934</v>
          </cell>
          <cell r="G1352">
            <v>48.442040214995941</v>
          </cell>
          <cell r="H1352">
            <v>80.145521232523777</v>
          </cell>
          <cell r="I1352">
            <v>52.820266263509119</v>
          </cell>
          <cell r="J1352">
            <v>54.065238624764916</v>
          </cell>
          <cell r="K1352">
            <v>62.907634403062971</v>
          </cell>
          <cell r="L1352">
            <v>-932.41498250152051</v>
          </cell>
          <cell r="M1352">
            <v>18.063429342101536</v>
          </cell>
          <cell r="N1352">
            <v>17.652090122280597</v>
          </cell>
          <cell r="O1352">
            <v>15.10385923043791</v>
          </cell>
          <cell r="P1352">
            <v>7.9167449166066266</v>
          </cell>
          <cell r="Q1352">
            <v>8.2662600547756302</v>
          </cell>
          <cell r="R1352" t="e">
            <v>#REF!</v>
          </cell>
          <cell r="S1352" t="e">
            <v>#REF!</v>
          </cell>
          <cell r="T1352" t="e">
            <v>#REF!</v>
          </cell>
          <cell r="U1352" t="e">
            <v>#REF!</v>
          </cell>
          <cell r="V1352" t="e">
            <v>#REF!</v>
          </cell>
        </row>
        <row r="1353">
          <cell r="F1353">
            <v>14.906952182420502</v>
          </cell>
          <cell r="G1353">
            <v>16.33446162614181</v>
          </cell>
          <cell r="H1353">
            <v>15.915209498666384</v>
          </cell>
          <cell r="I1353">
            <v>15.552204790417523</v>
          </cell>
          <cell r="J1353">
            <v>6.7660542296238564</v>
          </cell>
          <cell r="K1353">
            <v>9.337943642958999</v>
          </cell>
          <cell r="L1353">
            <v>-338.84919156342539</v>
          </cell>
          <cell r="M1353">
            <v>12.261094725578991</v>
          </cell>
          <cell r="N1353">
            <v>13.962415122951228</v>
          </cell>
          <cell r="O1353">
            <v>12.571881708038111</v>
          </cell>
          <cell r="P1353">
            <v>11.874129105152036</v>
          </cell>
          <cell r="Q1353">
            <v>12.072372698714371</v>
          </cell>
          <cell r="R1353" t="e">
            <v>#REF!</v>
          </cell>
          <cell r="S1353" t="e">
            <v>#REF!</v>
          </cell>
          <cell r="T1353" t="e">
            <v>#REF!</v>
          </cell>
          <cell r="U1353" t="e">
            <v>#REF!</v>
          </cell>
          <cell r="V1353" t="e">
            <v>#REF!</v>
          </cell>
        </row>
      </sheetData>
      <sheetData sheetId="23">
        <row r="4">
          <cell r="Y4">
            <v>1</v>
          </cell>
          <cell r="Z4" t="e">
            <v>#REF!</v>
          </cell>
          <cell r="AA4" t="e">
            <v>#REF!</v>
          </cell>
          <cell r="AB4" t="e">
            <v>#REF!</v>
          </cell>
          <cell r="AC4" t="e">
            <v>#REF!</v>
          </cell>
          <cell r="AD4" t="e">
            <v>#REF!</v>
          </cell>
          <cell r="AE4" t="e">
            <v>#REF!</v>
          </cell>
          <cell r="AF4" t="e">
            <v>#REF!</v>
          </cell>
          <cell r="AG4" t="e">
            <v>#REF!</v>
          </cell>
          <cell r="AH4" t="e">
            <v>#REF!</v>
          </cell>
          <cell r="AI4" t="e">
            <v>#REF!</v>
          </cell>
          <cell r="AJ4" t="e">
            <v>#REF!</v>
          </cell>
          <cell r="AK4" t="e">
            <v>#REF!</v>
          </cell>
          <cell r="AL4" t="e">
            <v>#REF!</v>
          </cell>
          <cell r="AM4" t="e">
            <v>#REF!</v>
          </cell>
          <cell r="AN4" t="e">
            <v>#REF!</v>
          </cell>
          <cell r="AO4" t="e">
            <v>#REF!</v>
          </cell>
          <cell r="AP4" t="e">
            <v>#REF!</v>
          </cell>
        </row>
        <row r="5">
          <cell r="Y5">
            <v>1</v>
          </cell>
          <cell r="Z5" t="e">
            <v>#REF!</v>
          </cell>
          <cell r="AA5" t="e">
            <v>#REF!</v>
          </cell>
          <cell r="AB5" t="e">
            <v>#REF!</v>
          </cell>
          <cell r="AC5" t="e">
            <v>#REF!</v>
          </cell>
          <cell r="AD5" t="e">
            <v>#REF!</v>
          </cell>
          <cell r="AE5" t="e">
            <v>#REF!</v>
          </cell>
          <cell r="AF5" t="e">
            <v>#REF!</v>
          </cell>
          <cell r="AG5" t="e">
            <v>#REF!</v>
          </cell>
          <cell r="AH5" t="e">
            <v>#REF!</v>
          </cell>
          <cell r="AI5" t="e">
            <v>#REF!</v>
          </cell>
          <cell r="AJ5" t="e">
            <v>#REF!</v>
          </cell>
          <cell r="AK5" t="e">
            <v>#REF!</v>
          </cell>
          <cell r="AL5" t="e">
            <v>#REF!</v>
          </cell>
          <cell r="AM5" t="e">
            <v>#REF!</v>
          </cell>
          <cell r="AN5" t="e">
            <v>#REF!</v>
          </cell>
          <cell r="AO5" t="e">
            <v>#REF!</v>
          </cell>
          <cell r="AP5" t="e">
            <v>#REF!</v>
          </cell>
        </row>
        <row r="6">
          <cell r="Y6">
            <v>1</v>
          </cell>
          <cell r="Z6" t="e">
            <v>#REF!</v>
          </cell>
          <cell r="AA6" t="e">
            <v>#REF!</v>
          </cell>
          <cell r="AB6" t="e">
            <v>#REF!</v>
          </cell>
          <cell r="AC6" t="e">
            <v>#REF!</v>
          </cell>
          <cell r="AD6" t="e">
            <v>#REF!</v>
          </cell>
          <cell r="AE6" t="e">
            <v>#REF!</v>
          </cell>
          <cell r="AF6" t="e">
            <v>#REF!</v>
          </cell>
          <cell r="AG6" t="e">
            <v>#REF!</v>
          </cell>
          <cell r="AH6" t="e">
            <v>#REF!</v>
          </cell>
          <cell r="AI6" t="e">
            <v>#REF!</v>
          </cell>
          <cell r="AJ6" t="e">
            <v>#REF!</v>
          </cell>
          <cell r="AK6" t="e">
            <v>#REF!</v>
          </cell>
          <cell r="AL6" t="e">
            <v>#REF!</v>
          </cell>
          <cell r="AM6" t="e">
            <v>#REF!</v>
          </cell>
          <cell r="AN6" t="e">
            <v>#REF!</v>
          </cell>
          <cell r="AO6" t="e">
            <v>#REF!</v>
          </cell>
          <cell r="AP6" t="e">
            <v>#REF!</v>
          </cell>
        </row>
        <row r="7">
          <cell r="Y7">
            <v>1</v>
          </cell>
          <cell r="Z7" t="e">
            <v>#REF!</v>
          </cell>
          <cell r="AA7" t="e">
            <v>#REF!</v>
          </cell>
          <cell r="AB7" t="e">
            <v>#REF!</v>
          </cell>
          <cell r="AC7" t="e">
            <v>#REF!</v>
          </cell>
          <cell r="AD7" t="e">
            <v>#REF!</v>
          </cell>
          <cell r="AE7" t="e">
            <v>#REF!</v>
          </cell>
          <cell r="AF7" t="e">
            <v>#REF!</v>
          </cell>
          <cell r="AG7" t="e">
            <v>#REF!</v>
          </cell>
          <cell r="AH7" t="e">
            <v>#REF!</v>
          </cell>
          <cell r="AI7" t="e">
            <v>#REF!</v>
          </cell>
          <cell r="AJ7" t="e">
            <v>#REF!</v>
          </cell>
          <cell r="AK7" t="e">
            <v>#REF!</v>
          </cell>
          <cell r="AL7" t="e">
            <v>#REF!</v>
          </cell>
          <cell r="AM7" t="e">
            <v>#REF!</v>
          </cell>
          <cell r="AN7" t="e">
            <v>#REF!</v>
          </cell>
          <cell r="AO7" t="e">
            <v>#REF!</v>
          </cell>
          <cell r="AP7" t="e">
            <v>#REF!</v>
          </cell>
        </row>
        <row r="8">
          <cell r="Y8">
            <v>1</v>
          </cell>
          <cell r="Z8" t="e">
            <v>#REF!</v>
          </cell>
          <cell r="AA8" t="e">
            <v>#REF!</v>
          </cell>
          <cell r="AB8" t="e">
            <v>#REF!</v>
          </cell>
          <cell r="AC8" t="e">
            <v>#REF!</v>
          </cell>
          <cell r="AD8" t="e">
            <v>#REF!</v>
          </cell>
          <cell r="AE8" t="e">
            <v>#REF!</v>
          </cell>
          <cell r="AF8" t="e">
            <v>#REF!</v>
          </cell>
          <cell r="AG8" t="e">
            <v>#REF!</v>
          </cell>
          <cell r="AH8" t="e">
            <v>#REF!</v>
          </cell>
          <cell r="AI8" t="e">
            <v>#REF!</v>
          </cell>
          <cell r="AJ8" t="e">
            <v>#REF!</v>
          </cell>
          <cell r="AK8" t="e">
            <v>#REF!</v>
          </cell>
          <cell r="AL8" t="e">
            <v>#REF!</v>
          </cell>
          <cell r="AM8" t="e">
            <v>#REF!</v>
          </cell>
          <cell r="AN8" t="e">
            <v>#REF!</v>
          </cell>
          <cell r="AO8" t="e">
            <v>#REF!</v>
          </cell>
          <cell r="AP8" t="e">
            <v>#REF!</v>
          </cell>
        </row>
        <row r="9">
          <cell r="Y9">
            <v>1</v>
          </cell>
          <cell r="Z9" t="e">
            <v>#REF!</v>
          </cell>
          <cell r="AA9" t="e">
            <v>#REF!</v>
          </cell>
          <cell r="AB9" t="e">
            <v>#REF!</v>
          </cell>
          <cell r="AC9" t="e">
            <v>#REF!</v>
          </cell>
          <cell r="AD9" t="e">
            <v>#REF!</v>
          </cell>
          <cell r="AE9" t="e">
            <v>#REF!</v>
          </cell>
          <cell r="AF9" t="e">
            <v>#REF!</v>
          </cell>
          <cell r="AG9" t="e">
            <v>#REF!</v>
          </cell>
          <cell r="AH9" t="e">
            <v>#REF!</v>
          </cell>
          <cell r="AI9" t="e">
            <v>#REF!</v>
          </cell>
          <cell r="AJ9" t="e">
            <v>#REF!</v>
          </cell>
          <cell r="AK9" t="e">
            <v>#REF!</v>
          </cell>
          <cell r="AL9" t="e">
            <v>#REF!</v>
          </cell>
          <cell r="AM9" t="e">
            <v>#REF!</v>
          </cell>
          <cell r="AN9" t="e">
            <v>#REF!</v>
          </cell>
          <cell r="AO9" t="e">
            <v>#REF!</v>
          </cell>
          <cell r="AP9" t="e">
            <v>#REF!</v>
          </cell>
        </row>
        <row r="10">
          <cell r="Y10">
            <v>1</v>
          </cell>
          <cell r="Z10" t="e">
            <v>#REF!</v>
          </cell>
          <cell r="AA10" t="e">
            <v>#REF!</v>
          </cell>
          <cell r="AB10" t="e">
            <v>#REF!</v>
          </cell>
          <cell r="AC10" t="e">
            <v>#REF!</v>
          </cell>
          <cell r="AD10" t="e">
            <v>#REF!</v>
          </cell>
          <cell r="AE10" t="e">
            <v>#REF!</v>
          </cell>
          <cell r="AF10" t="e">
            <v>#REF!</v>
          </cell>
          <cell r="AG10" t="e">
            <v>#REF!</v>
          </cell>
          <cell r="AH10" t="e">
            <v>#REF!</v>
          </cell>
          <cell r="AI10" t="e">
            <v>#REF!</v>
          </cell>
          <cell r="AJ10" t="e">
            <v>#REF!</v>
          </cell>
          <cell r="AK10" t="e">
            <v>#REF!</v>
          </cell>
          <cell r="AL10" t="e">
            <v>#REF!</v>
          </cell>
          <cell r="AM10" t="e">
            <v>#REF!</v>
          </cell>
          <cell r="AN10" t="e">
            <v>#REF!</v>
          </cell>
          <cell r="AO10" t="e">
            <v>#REF!</v>
          </cell>
          <cell r="AP10" t="e">
            <v>#REF!</v>
          </cell>
        </row>
        <row r="11">
          <cell r="Y11">
            <v>1</v>
          </cell>
          <cell r="Z11" t="e">
            <v>#REF!</v>
          </cell>
          <cell r="AA11" t="e">
            <v>#REF!</v>
          </cell>
          <cell r="AB11" t="e">
            <v>#REF!</v>
          </cell>
          <cell r="AC11" t="e">
            <v>#REF!</v>
          </cell>
          <cell r="AD11" t="e">
            <v>#REF!</v>
          </cell>
          <cell r="AE11" t="e">
            <v>#REF!</v>
          </cell>
          <cell r="AF11" t="e">
            <v>#REF!</v>
          </cell>
          <cell r="AG11" t="e">
            <v>#REF!</v>
          </cell>
          <cell r="AH11" t="e">
            <v>#REF!</v>
          </cell>
          <cell r="AI11" t="e">
            <v>#REF!</v>
          </cell>
          <cell r="AJ11" t="e">
            <v>#REF!</v>
          </cell>
          <cell r="AK11" t="e">
            <v>#REF!</v>
          </cell>
          <cell r="AL11" t="e">
            <v>#REF!</v>
          </cell>
          <cell r="AM11" t="e">
            <v>#REF!</v>
          </cell>
          <cell r="AN11" t="e">
            <v>#REF!</v>
          </cell>
          <cell r="AO11" t="e">
            <v>#REF!</v>
          </cell>
          <cell r="AP11" t="e">
            <v>#REF!</v>
          </cell>
        </row>
        <row r="12">
          <cell r="Y12">
            <v>1</v>
          </cell>
          <cell r="Z12" t="e">
            <v>#REF!</v>
          </cell>
          <cell r="AA12" t="e">
            <v>#REF!</v>
          </cell>
          <cell r="AB12" t="e">
            <v>#REF!</v>
          </cell>
          <cell r="AC12" t="e">
            <v>#REF!</v>
          </cell>
          <cell r="AD12" t="e">
            <v>#REF!</v>
          </cell>
          <cell r="AE12" t="e">
            <v>#REF!</v>
          </cell>
          <cell r="AF12" t="e">
            <v>#REF!</v>
          </cell>
          <cell r="AG12" t="e">
            <v>#REF!</v>
          </cell>
          <cell r="AH12" t="e">
            <v>#REF!</v>
          </cell>
          <cell r="AI12" t="e">
            <v>#REF!</v>
          </cell>
          <cell r="AJ12" t="e">
            <v>#REF!</v>
          </cell>
          <cell r="AK12" t="e">
            <v>#REF!</v>
          </cell>
          <cell r="AL12" t="e">
            <v>#REF!</v>
          </cell>
          <cell r="AM12" t="e">
            <v>#REF!</v>
          </cell>
          <cell r="AN12" t="e">
            <v>#REF!</v>
          </cell>
          <cell r="AO12" t="e">
            <v>#REF!</v>
          </cell>
          <cell r="AP12" t="e">
            <v>#REF!</v>
          </cell>
        </row>
        <row r="13">
          <cell r="Y13">
            <v>1</v>
          </cell>
          <cell r="Z13" t="e">
            <v>#REF!</v>
          </cell>
          <cell r="AA13" t="e">
            <v>#REF!</v>
          </cell>
          <cell r="AB13" t="e">
            <v>#REF!</v>
          </cell>
          <cell r="AC13" t="e">
            <v>#REF!</v>
          </cell>
          <cell r="AD13" t="e">
            <v>#REF!</v>
          </cell>
          <cell r="AE13" t="e">
            <v>#REF!</v>
          </cell>
          <cell r="AF13" t="e">
            <v>#REF!</v>
          </cell>
          <cell r="AG13" t="e">
            <v>#REF!</v>
          </cell>
          <cell r="AH13" t="e">
            <v>#REF!</v>
          </cell>
          <cell r="AI13" t="e">
            <v>#REF!</v>
          </cell>
          <cell r="AJ13" t="e">
            <v>#REF!</v>
          </cell>
          <cell r="AK13" t="e">
            <v>#REF!</v>
          </cell>
          <cell r="AL13" t="e">
            <v>#REF!</v>
          </cell>
          <cell r="AM13" t="e">
            <v>#REF!</v>
          </cell>
          <cell r="AN13" t="e">
            <v>#REF!</v>
          </cell>
          <cell r="AO13" t="e">
            <v>#REF!</v>
          </cell>
          <cell r="AP13" t="e">
            <v>#REF!</v>
          </cell>
        </row>
        <row r="14">
          <cell r="Y14">
            <v>1</v>
          </cell>
          <cell r="Z14" t="e">
            <v>#REF!</v>
          </cell>
          <cell r="AA14" t="e">
            <v>#REF!</v>
          </cell>
          <cell r="AB14" t="e">
            <v>#REF!</v>
          </cell>
          <cell r="AC14" t="e">
            <v>#REF!</v>
          </cell>
          <cell r="AD14" t="e">
            <v>#REF!</v>
          </cell>
          <cell r="AE14" t="e">
            <v>#REF!</v>
          </cell>
          <cell r="AF14" t="e">
            <v>#REF!</v>
          </cell>
          <cell r="AG14" t="e">
            <v>#REF!</v>
          </cell>
          <cell r="AH14" t="e">
            <v>#REF!</v>
          </cell>
          <cell r="AI14" t="e">
            <v>#REF!</v>
          </cell>
          <cell r="AJ14" t="e">
            <v>#REF!</v>
          </cell>
          <cell r="AK14" t="e">
            <v>#REF!</v>
          </cell>
          <cell r="AL14" t="e">
            <v>#REF!</v>
          </cell>
          <cell r="AM14" t="e">
            <v>#REF!</v>
          </cell>
          <cell r="AN14" t="e">
            <v>#REF!</v>
          </cell>
          <cell r="AO14" t="e">
            <v>#REF!</v>
          </cell>
          <cell r="AP14" t="e">
            <v>#REF!</v>
          </cell>
        </row>
        <row r="15">
          <cell r="Y15">
            <v>1</v>
          </cell>
          <cell r="Z15" t="e">
            <v>#REF!</v>
          </cell>
          <cell r="AA15" t="e">
            <v>#REF!</v>
          </cell>
          <cell r="AB15" t="e">
            <v>#REF!</v>
          </cell>
          <cell r="AC15" t="e">
            <v>#REF!</v>
          </cell>
          <cell r="AD15" t="e">
            <v>#REF!</v>
          </cell>
          <cell r="AE15" t="e">
            <v>#REF!</v>
          </cell>
          <cell r="AF15" t="e">
            <v>#REF!</v>
          </cell>
          <cell r="AG15" t="e">
            <v>#REF!</v>
          </cell>
          <cell r="AH15" t="e">
            <v>#REF!</v>
          </cell>
          <cell r="AI15" t="e">
            <v>#REF!</v>
          </cell>
          <cell r="AJ15" t="e">
            <v>#REF!</v>
          </cell>
          <cell r="AK15" t="e">
            <v>#REF!</v>
          </cell>
          <cell r="AL15" t="e">
            <v>#REF!</v>
          </cell>
          <cell r="AM15" t="e">
            <v>#REF!</v>
          </cell>
          <cell r="AN15" t="e">
            <v>#REF!</v>
          </cell>
          <cell r="AO15" t="e">
            <v>#REF!</v>
          </cell>
          <cell r="AP15" t="e">
            <v>#REF!</v>
          </cell>
        </row>
        <row r="16">
          <cell r="Y16">
            <v>1</v>
          </cell>
          <cell r="Z16" t="e">
            <v>#REF!</v>
          </cell>
          <cell r="AA16" t="e">
            <v>#REF!</v>
          </cell>
          <cell r="AB16" t="e">
            <v>#REF!</v>
          </cell>
          <cell r="AC16" t="e">
            <v>#REF!</v>
          </cell>
          <cell r="AD16" t="e">
            <v>#REF!</v>
          </cell>
          <cell r="AE16" t="e">
            <v>#REF!</v>
          </cell>
          <cell r="AF16" t="e">
            <v>#REF!</v>
          </cell>
          <cell r="AG16" t="e">
            <v>#REF!</v>
          </cell>
          <cell r="AH16" t="e">
            <v>#REF!</v>
          </cell>
          <cell r="AI16" t="e">
            <v>#REF!</v>
          </cell>
          <cell r="AJ16" t="e">
            <v>#REF!</v>
          </cell>
          <cell r="AK16" t="e">
            <v>#REF!</v>
          </cell>
          <cell r="AL16" t="e">
            <v>#REF!</v>
          </cell>
          <cell r="AM16" t="e">
            <v>#REF!</v>
          </cell>
          <cell r="AN16" t="e">
            <v>#REF!</v>
          </cell>
          <cell r="AO16" t="e">
            <v>#REF!</v>
          </cell>
          <cell r="AP16" t="e">
            <v>#REF!</v>
          </cell>
        </row>
        <row r="17">
          <cell r="Y17">
            <v>1</v>
          </cell>
          <cell r="Z17" t="e">
            <v>#REF!</v>
          </cell>
          <cell r="AA17" t="e">
            <v>#REF!</v>
          </cell>
          <cell r="AB17" t="e">
            <v>#REF!</v>
          </cell>
          <cell r="AC17" t="e">
            <v>#REF!</v>
          </cell>
          <cell r="AD17" t="e">
            <v>#REF!</v>
          </cell>
          <cell r="AE17" t="e">
            <v>#REF!</v>
          </cell>
          <cell r="AF17" t="e">
            <v>#REF!</v>
          </cell>
          <cell r="AG17" t="e">
            <v>#REF!</v>
          </cell>
          <cell r="AH17" t="e">
            <v>#REF!</v>
          </cell>
          <cell r="AI17" t="e">
            <v>#REF!</v>
          </cell>
          <cell r="AJ17" t="e">
            <v>#REF!</v>
          </cell>
          <cell r="AK17" t="e">
            <v>#REF!</v>
          </cell>
          <cell r="AL17" t="e">
            <v>#REF!</v>
          </cell>
          <cell r="AM17" t="e">
            <v>#REF!</v>
          </cell>
          <cell r="AN17" t="e">
            <v>#REF!</v>
          </cell>
          <cell r="AO17" t="e">
            <v>#REF!</v>
          </cell>
          <cell r="AP17" t="e">
            <v>#REF!</v>
          </cell>
        </row>
        <row r="18">
          <cell r="Y18">
            <v>1</v>
          </cell>
          <cell r="Z18" t="e">
            <v>#REF!</v>
          </cell>
          <cell r="AA18" t="e">
            <v>#REF!</v>
          </cell>
          <cell r="AB18" t="e">
            <v>#REF!</v>
          </cell>
          <cell r="AC18" t="e">
            <v>#REF!</v>
          </cell>
          <cell r="AD18" t="e">
            <v>#REF!</v>
          </cell>
          <cell r="AE18" t="e">
            <v>#REF!</v>
          </cell>
          <cell r="AF18" t="e">
            <v>#REF!</v>
          </cell>
          <cell r="AG18" t="e">
            <v>#REF!</v>
          </cell>
          <cell r="AH18" t="e">
            <v>#REF!</v>
          </cell>
          <cell r="AI18" t="e">
            <v>#REF!</v>
          </cell>
          <cell r="AJ18" t="e">
            <v>#REF!</v>
          </cell>
          <cell r="AK18" t="e">
            <v>#REF!</v>
          </cell>
          <cell r="AL18" t="e">
            <v>#REF!</v>
          </cell>
          <cell r="AM18" t="e">
            <v>#REF!</v>
          </cell>
          <cell r="AN18" t="e">
            <v>#REF!</v>
          </cell>
          <cell r="AO18" t="e">
            <v>#REF!</v>
          </cell>
          <cell r="AP18" t="e">
            <v>#REF!</v>
          </cell>
        </row>
        <row r="19">
          <cell r="Y19">
            <v>1</v>
          </cell>
          <cell r="Z19" t="e">
            <v>#REF!</v>
          </cell>
          <cell r="AA19" t="e">
            <v>#REF!</v>
          </cell>
          <cell r="AB19" t="e">
            <v>#REF!</v>
          </cell>
          <cell r="AC19" t="e">
            <v>#REF!</v>
          </cell>
          <cell r="AD19" t="e">
            <v>#REF!</v>
          </cell>
          <cell r="AE19" t="e">
            <v>#REF!</v>
          </cell>
          <cell r="AF19" t="e">
            <v>#REF!</v>
          </cell>
          <cell r="AG19" t="e">
            <v>#REF!</v>
          </cell>
          <cell r="AH19" t="e">
            <v>#REF!</v>
          </cell>
          <cell r="AI19" t="e">
            <v>#REF!</v>
          </cell>
          <cell r="AJ19" t="e">
            <v>#REF!</v>
          </cell>
          <cell r="AK19" t="e">
            <v>#REF!</v>
          </cell>
          <cell r="AL19" t="e">
            <v>#REF!</v>
          </cell>
          <cell r="AM19" t="e">
            <v>#REF!</v>
          </cell>
          <cell r="AN19" t="e">
            <v>#REF!</v>
          </cell>
          <cell r="AO19" t="e">
            <v>#REF!</v>
          </cell>
          <cell r="AP19" t="e">
            <v>#REF!</v>
          </cell>
        </row>
        <row r="20">
          <cell r="Y20">
            <v>1</v>
          </cell>
          <cell r="Z20" t="e">
            <v>#REF!</v>
          </cell>
          <cell r="AA20" t="e">
            <v>#REF!</v>
          </cell>
          <cell r="AB20" t="e">
            <v>#REF!</v>
          </cell>
          <cell r="AC20" t="e">
            <v>#REF!</v>
          </cell>
          <cell r="AD20" t="e">
            <v>#REF!</v>
          </cell>
          <cell r="AE20" t="e">
            <v>#REF!</v>
          </cell>
          <cell r="AF20" t="e">
            <v>#REF!</v>
          </cell>
          <cell r="AG20" t="e">
            <v>#REF!</v>
          </cell>
          <cell r="AH20" t="e">
            <v>#REF!</v>
          </cell>
          <cell r="AI20" t="e">
            <v>#REF!</v>
          </cell>
          <cell r="AJ20" t="e">
            <v>#REF!</v>
          </cell>
          <cell r="AK20" t="e">
            <v>#REF!</v>
          </cell>
          <cell r="AL20" t="e">
            <v>#REF!</v>
          </cell>
          <cell r="AM20" t="e">
            <v>#REF!</v>
          </cell>
          <cell r="AN20" t="e">
            <v>#REF!</v>
          </cell>
          <cell r="AO20" t="e">
            <v>#REF!</v>
          </cell>
          <cell r="AP20" t="e">
            <v>#REF!</v>
          </cell>
        </row>
        <row r="21">
          <cell r="Y21">
            <v>1</v>
          </cell>
          <cell r="Z21" t="e">
            <v>#REF!</v>
          </cell>
          <cell r="AA21" t="e">
            <v>#REF!</v>
          </cell>
          <cell r="AB21" t="e">
            <v>#REF!</v>
          </cell>
          <cell r="AC21" t="e">
            <v>#REF!</v>
          </cell>
          <cell r="AD21" t="e">
            <v>#REF!</v>
          </cell>
          <cell r="AE21" t="e">
            <v>#REF!</v>
          </cell>
          <cell r="AF21" t="e">
            <v>#REF!</v>
          </cell>
          <cell r="AG21" t="e">
            <v>#REF!</v>
          </cell>
          <cell r="AH21" t="e">
            <v>#REF!</v>
          </cell>
          <cell r="AI21" t="e">
            <v>#REF!</v>
          </cell>
          <cell r="AJ21" t="e">
            <v>#REF!</v>
          </cell>
          <cell r="AK21" t="e">
            <v>#REF!</v>
          </cell>
          <cell r="AL21" t="e">
            <v>#REF!</v>
          </cell>
          <cell r="AM21" t="e">
            <v>#REF!</v>
          </cell>
          <cell r="AN21" t="e">
            <v>#REF!</v>
          </cell>
          <cell r="AO21" t="e">
            <v>#REF!</v>
          </cell>
          <cell r="AP21" t="e">
            <v>#REF!</v>
          </cell>
        </row>
        <row r="22">
          <cell r="Y22">
            <v>1</v>
          </cell>
          <cell r="Z22" t="e">
            <v>#REF!</v>
          </cell>
          <cell r="AA22" t="e">
            <v>#REF!</v>
          </cell>
          <cell r="AB22" t="e">
            <v>#REF!</v>
          </cell>
          <cell r="AC22" t="e">
            <v>#REF!</v>
          </cell>
          <cell r="AD22" t="e">
            <v>#REF!</v>
          </cell>
          <cell r="AE22" t="e">
            <v>#REF!</v>
          </cell>
          <cell r="AF22" t="e">
            <v>#REF!</v>
          </cell>
          <cell r="AG22" t="e">
            <v>#REF!</v>
          </cell>
          <cell r="AH22" t="e">
            <v>#REF!</v>
          </cell>
          <cell r="AI22" t="e">
            <v>#REF!</v>
          </cell>
          <cell r="AJ22" t="e">
            <v>#REF!</v>
          </cell>
          <cell r="AK22" t="e">
            <v>#REF!</v>
          </cell>
          <cell r="AL22" t="e">
            <v>#REF!</v>
          </cell>
          <cell r="AM22" t="e">
            <v>#REF!</v>
          </cell>
          <cell r="AN22" t="e">
            <v>#REF!</v>
          </cell>
          <cell r="AO22" t="e">
            <v>#REF!</v>
          </cell>
          <cell r="AP22" t="e">
            <v>#REF!</v>
          </cell>
        </row>
        <row r="23">
          <cell r="Y23">
            <v>1</v>
          </cell>
          <cell r="Z23" t="e">
            <v>#REF!</v>
          </cell>
          <cell r="AA23" t="e">
            <v>#REF!</v>
          </cell>
          <cell r="AB23" t="e">
            <v>#REF!</v>
          </cell>
          <cell r="AC23" t="e">
            <v>#REF!</v>
          </cell>
          <cell r="AD23" t="e">
            <v>#REF!</v>
          </cell>
          <cell r="AE23" t="e">
            <v>#REF!</v>
          </cell>
          <cell r="AF23" t="e">
            <v>#REF!</v>
          </cell>
          <cell r="AG23" t="e">
            <v>#REF!</v>
          </cell>
          <cell r="AH23" t="e">
            <v>#REF!</v>
          </cell>
          <cell r="AI23" t="e">
            <v>#REF!</v>
          </cell>
          <cell r="AJ23" t="e">
            <v>#REF!</v>
          </cell>
          <cell r="AK23" t="e">
            <v>#REF!</v>
          </cell>
          <cell r="AL23" t="e">
            <v>#REF!</v>
          </cell>
          <cell r="AM23" t="e">
            <v>#REF!</v>
          </cell>
          <cell r="AN23" t="e">
            <v>#REF!</v>
          </cell>
          <cell r="AO23" t="e">
            <v>#REF!</v>
          </cell>
          <cell r="AP23" t="e">
            <v>#REF!</v>
          </cell>
        </row>
        <row r="24">
          <cell r="Y24">
            <v>1</v>
          </cell>
          <cell r="Z24" t="e">
            <v>#REF!</v>
          </cell>
          <cell r="AA24" t="e">
            <v>#REF!</v>
          </cell>
          <cell r="AB24" t="e">
            <v>#REF!</v>
          </cell>
          <cell r="AC24" t="e">
            <v>#REF!</v>
          </cell>
          <cell r="AD24" t="e">
            <v>#REF!</v>
          </cell>
          <cell r="AE24" t="e">
            <v>#REF!</v>
          </cell>
          <cell r="AF24" t="e">
            <v>#REF!</v>
          </cell>
          <cell r="AG24" t="e">
            <v>#REF!</v>
          </cell>
          <cell r="AH24" t="e">
            <v>#REF!</v>
          </cell>
          <cell r="AI24" t="e">
            <v>#REF!</v>
          </cell>
          <cell r="AJ24" t="e">
            <v>#REF!</v>
          </cell>
          <cell r="AK24" t="e">
            <v>#REF!</v>
          </cell>
          <cell r="AL24" t="e">
            <v>#REF!</v>
          </cell>
          <cell r="AM24" t="e">
            <v>#REF!</v>
          </cell>
          <cell r="AN24" t="e">
            <v>#REF!</v>
          </cell>
          <cell r="AO24" t="e">
            <v>#REF!</v>
          </cell>
          <cell r="AP24" t="e">
            <v>#REF!</v>
          </cell>
        </row>
        <row r="25">
          <cell r="Y25">
            <v>1</v>
          </cell>
          <cell r="Z25" t="e">
            <v>#REF!</v>
          </cell>
          <cell r="AA25" t="e">
            <v>#REF!</v>
          </cell>
          <cell r="AB25" t="e">
            <v>#REF!</v>
          </cell>
          <cell r="AC25" t="e">
            <v>#REF!</v>
          </cell>
          <cell r="AD25" t="e">
            <v>#REF!</v>
          </cell>
          <cell r="AE25" t="e">
            <v>#REF!</v>
          </cell>
          <cell r="AF25" t="e">
            <v>#REF!</v>
          </cell>
          <cell r="AG25" t="e">
            <v>#REF!</v>
          </cell>
          <cell r="AH25" t="e">
            <v>#REF!</v>
          </cell>
          <cell r="AI25" t="e">
            <v>#REF!</v>
          </cell>
          <cell r="AJ25" t="e">
            <v>#REF!</v>
          </cell>
          <cell r="AK25" t="e">
            <v>#REF!</v>
          </cell>
          <cell r="AL25" t="e">
            <v>#REF!</v>
          </cell>
          <cell r="AM25" t="e">
            <v>#REF!</v>
          </cell>
          <cell r="AN25" t="e">
            <v>#REF!</v>
          </cell>
          <cell r="AO25" t="e">
            <v>#REF!</v>
          </cell>
          <cell r="AP25" t="e">
            <v>#REF!</v>
          </cell>
        </row>
        <row r="26">
          <cell r="Y26">
            <v>1</v>
          </cell>
          <cell r="Z26" t="e">
            <v>#REF!</v>
          </cell>
          <cell r="AA26" t="e">
            <v>#REF!</v>
          </cell>
          <cell r="AB26" t="e">
            <v>#REF!</v>
          </cell>
          <cell r="AC26" t="e">
            <v>#REF!</v>
          </cell>
          <cell r="AD26" t="e">
            <v>#REF!</v>
          </cell>
          <cell r="AE26" t="e">
            <v>#REF!</v>
          </cell>
          <cell r="AF26" t="e">
            <v>#REF!</v>
          </cell>
          <cell r="AG26" t="e">
            <v>#REF!</v>
          </cell>
          <cell r="AH26" t="e">
            <v>#REF!</v>
          </cell>
          <cell r="AI26" t="e">
            <v>#REF!</v>
          </cell>
          <cell r="AJ26" t="e">
            <v>#REF!</v>
          </cell>
          <cell r="AK26" t="e">
            <v>#REF!</v>
          </cell>
          <cell r="AL26" t="e">
            <v>#REF!</v>
          </cell>
          <cell r="AM26" t="e">
            <v>#REF!</v>
          </cell>
          <cell r="AN26" t="e">
            <v>#REF!</v>
          </cell>
          <cell r="AO26" t="e">
            <v>#REF!</v>
          </cell>
          <cell r="AP26" t="e">
            <v>#REF!</v>
          </cell>
        </row>
        <row r="27">
          <cell r="Y27">
            <v>1</v>
          </cell>
          <cell r="Z27" t="e">
            <v>#REF!</v>
          </cell>
          <cell r="AA27" t="e">
            <v>#REF!</v>
          </cell>
          <cell r="AB27" t="e">
            <v>#REF!</v>
          </cell>
          <cell r="AC27" t="e">
            <v>#REF!</v>
          </cell>
          <cell r="AD27" t="e">
            <v>#REF!</v>
          </cell>
          <cell r="AE27" t="e">
            <v>#REF!</v>
          </cell>
          <cell r="AF27" t="e">
            <v>#REF!</v>
          </cell>
          <cell r="AG27" t="e">
            <v>#REF!</v>
          </cell>
          <cell r="AH27" t="e">
            <v>#REF!</v>
          </cell>
          <cell r="AI27" t="e">
            <v>#REF!</v>
          </cell>
          <cell r="AJ27" t="e">
            <v>#REF!</v>
          </cell>
          <cell r="AK27" t="e">
            <v>#REF!</v>
          </cell>
          <cell r="AL27" t="e">
            <v>#REF!</v>
          </cell>
          <cell r="AM27" t="e">
            <v>#REF!</v>
          </cell>
          <cell r="AN27" t="e">
            <v>#REF!</v>
          </cell>
          <cell r="AO27" t="e">
            <v>#REF!</v>
          </cell>
          <cell r="AP27" t="e">
            <v>#REF!</v>
          </cell>
        </row>
        <row r="36">
          <cell r="Y36">
            <v>1</v>
          </cell>
          <cell r="Z36">
            <v>1</v>
          </cell>
          <cell r="AA36" t="e">
            <v>#REF!</v>
          </cell>
          <cell r="AB36" t="e">
            <v>#REF!</v>
          </cell>
          <cell r="AC36" t="e">
            <v>#REF!</v>
          </cell>
          <cell r="AD36" t="e">
            <v>#REF!</v>
          </cell>
          <cell r="AE36" t="e">
            <v>#REF!</v>
          </cell>
          <cell r="AF36" t="e">
            <v>#REF!</v>
          </cell>
          <cell r="AG36" t="e">
            <v>#REF!</v>
          </cell>
          <cell r="AH36" t="e">
            <v>#REF!</v>
          </cell>
          <cell r="AI36" t="e">
            <v>#REF!</v>
          </cell>
          <cell r="AJ36" t="e">
            <v>#REF!</v>
          </cell>
          <cell r="AK36" t="e">
            <v>#REF!</v>
          </cell>
          <cell r="AL36" t="e">
            <v>#REF!</v>
          </cell>
          <cell r="AM36" t="e">
            <v>#REF!</v>
          </cell>
          <cell r="AN36" t="e">
            <v>#REF!</v>
          </cell>
          <cell r="AO36" t="e">
            <v>#REF!</v>
          </cell>
          <cell r="AP36" t="e">
            <v>#REF!</v>
          </cell>
        </row>
        <row r="37">
          <cell r="Y37">
            <v>1</v>
          </cell>
          <cell r="Z37">
            <v>1</v>
          </cell>
          <cell r="AA37" t="e">
            <v>#REF!</v>
          </cell>
          <cell r="AB37" t="e">
            <v>#REF!</v>
          </cell>
          <cell r="AC37" t="e">
            <v>#REF!</v>
          </cell>
          <cell r="AD37" t="e">
            <v>#REF!</v>
          </cell>
          <cell r="AE37" t="e">
            <v>#REF!</v>
          </cell>
          <cell r="AF37" t="e">
            <v>#REF!</v>
          </cell>
          <cell r="AG37" t="e">
            <v>#REF!</v>
          </cell>
          <cell r="AH37" t="e">
            <v>#REF!</v>
          </cell>
          <cell r="AI37" t="e">
            <v>#REF!</v>
          </cell>
          <cell r="AJ37" t="e">
            <v>#REF!</v>
          </cell>
          <cell r="AK37" t="e">
            <v>#REF!</v>
          </cell>
          <cell r="AL37" t="e">
            <v>#REF!</v>
          </cell>
          <cell r="AM37" t="e">
            <v>#REF!</v>
          </cell>
          <cell r="AN37" t="e">
            <v>#REF!</v>
          </cell>
          <cell r="AO37" t="e">
            <v>#REF!</v>
          </cell>
          <cell r="AP37" t="e">
            <v>#REF!</v>
          </cell>
        </row>
        <row r="38">
          <cell r="Y38">
            <v>1</v>
          </cell>
          <cell r="Z38">
            <v>1</v>
          </cell>
          <cell r="AA38" t="e">
            <v>#REF!</v>
          </cell>
          <cell r="AB38" t="e">
            <v>#REF!</v>
          </cell>
          <cell r="AC38" t="e">
            <v>#REF!</v>
          </cell>
          <cell r="AD38" t="e">
            <v>#REF!</v>
          </cell>
          <cell r="AE38" t="e">
            <v>#REF!</v>
          </cell>
          <cell r="AF38" t="e">
            <v>#REF!</v>
          </cell>
          <cell r="AG38" t="e">
            <v>#REF!</v>
          </cell>
          <cell r="AH38" t="e">
            <v>#REF!</v>
          </cell>
          <cell r="AI38" t="e">
            <v>#REF!</v>
          </cell>
          <cell r="AJ38" t="e">
            <v>#REF!</v>
          </cell>
          <cell r="AK38" t="e">
            <v>#REF!</v>
          </cell>
          <cell r="AL38" t="e">
            <v>#REF!</v>
          </cell>
          <cell r="AM38" t="e">
            <v>#REF!</v>
          </cell>
          <cell r="AN38" t="e">
            <v>#REF!</v>
          </cell>
          <cell r="AO38" t="e">
            <v>#REF!</v>
          </cell>
          <cell r="AP38" t="e">
            <v>#REF!</v>
          </cell>
        </row>
        <row r="39">
          <cell r="Y39">
            <v>1</v>
          </cell>
          <cell r="Z39">
            <v>1</v>
          </cell>
          <cell r="AA39" t="e">
            <v>#REF!</v>
          </cell>
          <cell r="AB39" t="e">
            <v>#REF!</v>
          </cell>
          <cell r="AC39" t="e">
            <v>#REF!</v>
          </cell>
          <cell r="AD39" t="e">
            <v>#REF!</v>
          </cell>
          <cell r="AE39" t="e">
            <v>#REF!</v>
          </cell>
          <cell r="AF39" t="e">
            <v>#REF!</v>
          </cell>
          <cell r="AG39" t="e">
            <v>#REF!</v>
          </cell>
          <cell r="AH39" t="e">
            <v>#REF!</v>
          </cell>
          <cell r="AI39" t="e">
            <v>#REF!</v>
          </cell>
          <cell r="AJ39" t="e">
            <v>#REF!</v>
          </cell>
          <cell r="AK39" t="e">
            <v>#REF!</v>
          </cell>
          <cell r="AL39" t="e">
            <v>#REF!</v>
          </cell>
          <cell r="AM39" t="e">
            <v>#REF!</v>
          </cell>
          <cell r="AN39" t="e">
            <v>#REF!</v>
          </cell>
          <cell r="AO39" t="e">
            <v>#REF!</v>
          </cell>
          <cell r="AP39" t="e">
            <v>#REF!</v>
          </cell>
        </row>
        <row r="40">
          <cell r="Y40">
            <v>1</v>
          </cell>
          <cell r="Z40">
            <v>1</v>
          </cell>
          <cell r="AA40" t="e">
            <v>#REF!</v>
          </cell>
          <cell r="AB40" t="e">
            <v>#REF!</v>
          </cell>
          <cell r="AC40" t="e">
            <v>#REF!</v>
          </cell>
          <cell r="AD40" t="e">
            <v>#REF!</v>
          </cell>
          <cell r="AE40" t="e">
            <v>#REF!</v>
          </cell>
          <cell r="AF40" t="e">
            <v>#REF!</v>
          </cell>
          <cell r="AG40" t="e">
            <v>#REF!</v>
          </cell>
          <cell r="AH40" t="e">
            <v>#REF!</v>
          </cell>
          <cell r="AI40" t="e">
            <v>#REF!</v>
          </cell>
          <cell r="AJ40" t="e">
            <v>#REF!</v>
          </cell>
          <cell r="AK40" t="e">
            <v>#REF!</v>
          </cell>
          <cell r="AL40" t="e">
            <v>#REF!</v>
          </cell>
          <cell r="AM40" t="e">
            <v>#REF!</v>
          </cell>
          <cell r="AN40" t="e">
            <v>#REF!</v>
          </cell>
          <cell r="AO40" t="e">
            <v>#REF!</v>
          </cell>
          <cell r="AP40" t="e">
            <v>#REF!</v>
          </cell>
        </row>
        <row r="41">
          <cell r="Y41">
            <v>1</v>
          </cell>
          <cell r="Z41">
            <v>1</v>
          </cell>
          <cell r="AA41" t="e">
            <v>#REF!</v>
          </cell>
          <cell r="AB41" t="e">
            <v>#REF!</v>
          </cell>
          <cell r="AC41" t="e">
            <v>#REF!</v>
          </cell>
          <cell r="AD41" t="e">
            <v>#REF!</v>
          </cell>
          <cell r="AE41" t="e">
            <v>#REF!</v>
          </cell>
          <cell r="AF41" t="e">
            <v>#REF!</v>
          </cell>
          <cell r="AG41" t="e">
            <v>#REF!</v>
          </cell>
          <cell r="AH41" t="e">
            <v>#REF!</v>
          </cell>
          <cell r="AI41" t="e">
            <v>#REF!</v>
          </cell>
          <cell r="AJ41" t="e">
            <v>#REF!</v>
          </cell>
          <cell r="AK41" t="e">
            <v>#REF!</v>
          </cell>
          <cell r="AL41" t="e">
            <v>#REF!</v>
          </cell>
          <cell r="AM41" t="e">
            <v>#REF!</v>
          </cell>
          <cell r="AN41" t="e">
            <v>#REF!</v>
          </cell>
          <cell r="AO41" t="e">
            <v>#REF!</v>
          </cell>
          <cell r="AP41" t="e">
            <v>#REF!</v>
          </cell>
        </row>
        <row r="42">
          <cell r="Y42">
            <v>1</v>
          </cell>
          <cell r="Z42">
            <v>1</v>
          </cell>
          <cell r="AA42" t="e">
            <v>#REF!</v>
          </cell>
          <cell r="AB42" t="e">
            <v>#REF!</v>
          </cell>
          <cell r="AC42" t="e">
            <v>#REF!</v>
          </cell>
          <cell r="AD42" t="e">
            <v>#REF!</v>
          </cell>
          <cell r="AE42" t="e">
            <v>#REF!</v>
          </cell>
          <cell r="AF42" t="e">
            <v>#REF!</v>
          </cell>
          <cell r="AG42" t="e">
            <v>#REF!</v>
          </cell>
          <cell r="AH42" t="e">
            <v>#REF!</v>
          </cell>
          <cell r="AI42" t="e">
            <v>#REF!</v>
          </cell>
          <cell r="AJ42" t="e">
            <v>#REF!</v>
          </cell>
          <cell r="AK42" t="e">
            <v>#REF!</v>
          </cell>
          <cell r="AL42" t="e">
            <v>#REF!</v>
          </cell>
          <cell r="AM42" t="e">
            <v>#REF!</v>
          </cell>
          <cell r="AN42" t="e">
            <v>#REF!</v>
          </cell>
          <cell r="AO42" t="e">
            <v>#REF!</v>
          </cell>
          <cell r="AP42" t="e">
            <v>#REF!</v>
          </cell>
        </row>
        <row r="43">
          <cell r="Y43">
            <v>1</v>
          </cell>
          <cell r="Z43">
            <v>1</v>
          </cell>
          <cell r="AA43" t="e">
            <v>#REF!</v>
          </cell>
          <cell r="AB43" t="e">
            <v>#REF!</v>
          </cell>
          <cell r="AC43" t="e">
            <v>#REF!</v>
          </cell>
          <cell r="AD43" t="e">
            <v>#REF!</v>
          </cell>
          <cell r="AE43" t="e">
            <v>#REF!</v>
          </cell>
          <cell r="AF43" t="e">
            <v>#REF!</v>
          </cell>
          <cell r="AG43" t="e">
            <v>#REF!</v>
          </cell>
          <cell r="AH43" t="e">
            <v>#REF!</v>
          </cell>
          <cell r="AI43" t="e">
            <v>#REF!</v>
          </cell>
          <cell r="AJ43" t="e">
            <v>#REF!</v>
          </cell>
          <cell r="AK43" t="e">
            <v>#REF!</v>
          </cell>
          <cell r="AL43" t="e">
            <v>#REF!</v>
          </cell>
          <cell r="AM43" t="e">
            <v>#REF!</v>
          </cell>
          <cell r="AN43" t="e">
            <v>#REF!</v>
          </cell>
          <cell r="AO43" t="e">
            <v>#REF!</v>
          </cell>
          <cell r="AP43" t="e">
            <v>#REF!</v>
          </cell>
        </row>
        <row r="44">
          <cell r="Y44">
            <v>1</v>
          </cell>
          <cell r="Z44">
            <v>1</v>
          </cell>
          <cell r="AA44" t="e">
            <v>#REF!</v>
          </cell>
          <cell r="AB44" t="e">
            <v>#REF!</v>
          </cell>
          <cell r="AC44" t="e">
            <v>#REF!</v>
          </cell>
          <cell r="AD44" t="e">
            <v>#REF!</v>
          </cell>
          <cell r="AE44" t="e">
            <v>#REF!</v>
          </cell>
          <cell r="AF44" t="e">
            <v>#REF!</v>
          </cell>
          <cell r="AG44" t="e">
            <v>#REF!</v>
          </cell>
          <cell r="AH44" t="e">
            <v>#REF!</v>
          </cell>
          <cell r="AI44" t="e">
            <v>#REF!</v>
          </cell>
          <cell r="AJ44" t="e">
            <v>#REF!</v>
          </cell>
          <cell r="AK44" t="e">
            <v>#REF!</v>
          </cell>
          <cell r="AL44" t="e">
            <v>#REF!</v>
          </cell>
          <cell r="AM44" t="e">
            <v>#REF!</v>
          </cell>
          <cell r="AN44" t="e">
            <v>#REF!</v>
          </cell>
          <cell r="AO44" t="e">
            <v>#REF!</v>
          </cell>
          <cell r="AP44" t="e">
            <v>#REF!</v>
          </cell>
        </row>
        <row r="45">
          <cell r="Y45">
            <v>1</v>
          </cell>
          <cell r="Z45">
            <v>1</v>
          </cell>
          <cell r="AA45" t="e">
            <v>#REF!</v>
          </cell>
          <cell r="AB45" t="e">
            <v>#REF!</v>
          </cell>
          <cell r="AC45" t="e">
            <v>#REF!</v>
          </cell>
          <cell r="AD45" t="e">
            <v>#REF!</v>
          </cell>
          <cell r="AE45" t="e">
            <v>#REF!</v>
          </cell>
          <cell r="AF45" t="e">
            <v>#REF!</v>
          </cell>
          <cell r="AG45" t="e">
            <v>#REF!</v>
          </cell>
          <cell r="AH45" t="e">
            <v>#REF!</v>
          </cell>
          <cell r="AI45" t="e">
            <v>#REF!</v>
          </cell>
          <cell r="AJ45" t="e">
            <v>#REF!</v>
          </cell>
          <cell r="AK45" t="e">
            <v>#REF!</v>
          </cell>
          <cell r="AL45" t="e">
            <v>#REF!</v>
          </cell>
          <cell r="AM45" t="e">
            <v>#REF!</v>
          </cell>
          <cell r="AN45" t="e">
            <v>#REF!</v>
          </cell>
          <cell r="AO45" t="e">
            <v>#REF!</v>
          </cell>
          <cell r="AP45" t="e">
            <v>#REF!</v>
          </cell>
        </row>
        <row r="46">
          <cell r="Y46">
            <v>1</v>
          </cell>
          <cell r="Z46">
            <v>1</v>
          </cell>
          <cell r="AA46" t="e">
            <v>#REF!</v>
          </cell>
          <cell r="AB46" t="e">
            <v>#REF!</v>
          </cell>
          <cell r="AC46" t="e">
            <v>#REF!</v>
          </cell>
          <cell r="AD46" t="e">
            <v>#REF!</v>
          </cell>
          <cell r="AE46" t="e">
            <v>#REF!</v>
          </cell>
          <cell r="AF46" t="e">
            <v>#REF!</v>
          </cell>
          <cell r="AG46" t="e">
            <v>#REF!</v>
          </cell>
          <cell r="AH46" t="e">
            <v>#REF!</v>
          </cell>
          <cell r="AI46" t="e">
            <v>#REF!</v>
          </cell>
          <cell r="AJ46" t="e">
            <v>#REF!</v>
          </cell>
          <cell r="AK46" t="e">
            <v>#REF!</v>
          </cell>
          <cell r="AL46" t="e">
            <v>#REF!</v>
          </cell>
          <cell r="AM46" t="e">
            <v>#REF!</v>
          </cell>
          <cell r="AN46" t="e">
            <v>#REF!</v>
          </cell>
          <cell r="AO46" t="e">
            <v>#REF!</v>
          </cell>
          <cell r="AP46" t="e">
            <v>#REF!</v>
          </cell>
        </row>
        <row r="47">
          <cell r="Y47">
            <v>1</v>
          </cell>
          <cell r="Z47">
            <v>1</v>
          </cell>
          <cell r="AA47" t="e">
            <v>#REF!</v>
          </cell>
          <cell r="AB47" t="e">
            <v>#REF!</v>
          </cell>
          <cell r="AC47" t="e">
            <v>#REF!</v>
          </cell>
          <cell r="AD47" t="e">
            <v>#REF!</v>
          </cell>
          <cell r="AE47" t="e">
            <v>#REF!</v>
          </cell>
          <cell r="AF47" t="e">
            <v>#REF!</v>
          </cell>
          <cell r="AG47" t="e">
            <v>#REF!</v>
          </cell>
          <cell r="AH47" t="e">
            <v>#REF!</v>
          </cell>
          <cell r="AI47" t="e">
            <v>#REF!</v>
          </cell>
          <cell r="AJ47" t="e">
            <v>#REF!</v>
          </cell>
          <cell r="AK47" t="e">
            <v>#REF!</v>
          </cell>
          <cell r="AL47" t="e">
            <v>#REF!</v>
          </cell>
          <cell r="AM47" t="e">
            <v>#REF!</v>
          </cell>
          <cell r="AN47" t="e">
            <v>#REF!</v>
          </cell>
          <cell r="AO47" t="e">
            <v>#REF!</v>
          </cell>
          <cell r="AP47" t="e">
            <v>#REF!</v>
          </cell>
        </row>
        <row r="48">
          <cell r="Y48">
            <v>1</v>
          </cell>
          <cell r="Z48">
            <v>1</v>
          </cell>
          <cell r="AA48" t="e">
            <v>#REF!</v>
          </cell>
          <cell r="AB48" t="e">
            <v>#REF!</v>
          </cell>
          <cell r="AC48" t="e">
            <v>#REF!</v>
          </cell>
          <cell r="AD48" t="e">
            <v>#REF!</v>
          </cell>
          <cell r="AE48" t="e">
            <v>#REF!</v>
          </cell>
          <cell r="AF48" t="e">
            <v>#REF!</v>
          </cell>
          <cell r="AG48" t="e">
            <v>#REF!</v>
          </cell>
          <cell r="AH48" t="e">
            <v>#REF!</v>
          </cell>
          <cell r="AI48" t="e">
            <v>#REF!</v>
          </cell>
          <cell r="AJ48" t="e">
            <v>#REF!</v>
          </cell>
          <cell r="AK48" t="e">
            <v>#REF!</v>
          </cell>
          <cell r="AL48" t="e">
            <v>#REF!</v>
          </cell>
          <cell r="AM48" t="e">
            <v>#REF!</v>
          </cell>
          <cell r="AN48" t="e">
            <v>#REF!</v>
          </cell>
          <cell r="AO48" t="e">
            <v>#REF!</v>
          </cell>
          <cell r="AP48" t="e">
            <v>#REF!</v>
          </cell>
        </row>
        <row r="49">
          <cell r="Y49">
            <v>1</v>
          </cell>
          <cell r="Z49">
            <v>1</v>
          </cell>
          <cell r="AA49" t="e">
            <v>#REF!</v>
          </cell>
          <cell r="AB49" t="e">
            <v>#REF!</v>
          </cell>
          <cell r="AC49" t="e">
            <v>#REF!</v>
          </cell>
          <cell r="AD49" t="e">
            <v>#REF!</v>
          </cell>
          <cell r="AE49" t="e">
            <v>#REF!</v>
          </cell>
          <cell r="AF49" t="e">
            <v>#REF!</v>
          </cell>
          <cell r="AG49" t="e">
            <v>#REF!</v>
          </cell>
          <cell r="AH49" t="e">
            <v>#REF!</v>
          </cell>
          <cell r="AI49" t="e">
            <v>#REF!</v>
          </cell>
          <cell r="AJ49" t="e">
            <v>#REF!</v>
          </cell>
          <cell r="AK49" t="e">
            <v>#REF!</v>
          </cell>
          <cell r="AL49" t="e">
            <v>#REF!</v>
          </cell>
          <cell r="AM49" t="e">
            <v>#REF!</v>
          </cell>
          <cell r="AN49" t="e">
            <v>#REF!</v>
          </cell>
          <cell r="AO49" t="e">
            <v>#REF!</v>
          </cell>
          <cell r="AP49" t="e">
            <v>#REF!</v>
          </cell>
        </row>
        <row r="50">
          <cell r="Y50">
            <v>1</v>
          </cell>
          <cell r="Z50">
            <v>1</v>
          </cell>
          <cell r="AA50" t="e">
            <v>#REF!</v>
          </cell>
          <cell r="AB50" t="e">
            <v>#REF!</v>
          </cell>
          <cell r="AC50" t="e">
            <v>#REF!</v>
          </cell>
          <cell r="AD50" t="e">
            <v>#REF!</v>
          </cell>
          <cell r="AE50" t="e">
            <v>#REF!</v>
          </cell>
          <cell r="AF50" t="e">
            <v>#REF!</v>
          </cell>
          <cell r="AG50" t="e">
            <v>#REF!</v>
          </cell>
          <cell r="AH50" t="e">
            <v>#REF!</v>
          </cell>
          <cell r="AI50" t="e">
            <v>#REF!</v>
          </cell>
          <cell r="AJ50" t="e">
            <v>#REF!</v>
          </cell>
          <cell r="AK50" t="e">
            <v>#REF!</v>
          </cell>
          <cell r="AL50" t="e">
            <v>#REF!</v>
          </cell>
          <cell r="AM50" t="e">
            <v>#REF!</v>
          </cell>
          <cell r="AN50" t="e">
            <v>#REF!</v>
          </cell>
          <cell r="AO50" t="e">
            <v>#REF!</v>
          </cell>
          <cell r="AP50" t="e">
            <v>#REF!</v>
          </cell>
        </row>
        <row r="51">
          <cell r="Y51">
            <v>1</v>
          </cell>
          <cell r="Z51">
            <v>1</v>
          </cell>
          <cell r="AA51" t="e">
            <v>#REF!</v>
          </cell>
          <cell r="AB51" t="e">
            <v>#REF!</v>
          </cell>
          <cell r="AC51" t="e">
            <v>#REF!</v>
          </cell>
          <cell r="AD51" t="e">
            <v>#REF!</v>
          </cell>
          <cell r="AE51" t="e">
            <v>#REF!</v>
          </cell>
          <cell r="AF51" t="e">
            <v>#REF!</v>
          </cell>
          <cell r="AG51" t="e">
            <v>#REF!</v>
          </cell>
          <cell r="AH51" t="e">
            <v>#REF!</v>
          </cell>
          <cell r="AI51" t="e">
            <v>#REF!</v>
          </cell>
          <cell r="AJ51" t="e">
            <v>#REF!</v>
          </cell>
          <cell r="AK51" t="e">
            <v>#REF!</v>
          </cell>
          <cell r="AL51" t="e">
            <v>#REF!</v>
          </cell>
          <cell r="AM51" t="e">
            <v>#REF!</v>
          </cell>
          <cell r="AN51" t="e">
            <v>#REF!</v>
          </cell>
          <cell r="AO51" t="e">
            <v>#REF!</v>
          </cell>
          <cell r="AP51" t="e">
            <v>#REF!</v>
          </cell>
        </row>
        <row r="52">
          <cell r="Y52">
            <v>1</v>
          </cell>
          <cell r="Z52">
            <v>1</v>
          </cell>
          <cell r="AA52" t="e">
            <v>#REF!</v>
          </cell>
          <cell r="AB52" t="e">
            <v>#REF!</v>
          </cell>
          <cell r="AC52" t="e">
            <v>#REF!</v>
          </cell>
          <cell r="AD52" t="e">
            <v>#REF!</v>
          </cell>
          <cell r="AE52" t="e">
            <v>#REF!</v>
          </cell>
          <cell r="AF52" t="e">
            <v>#REF!</v>
          </cell>
          <cell r="AG52" t="e">
            <v>#REF!</v>
          </cell>
          <cell r="AH52" t="e">
            <v>#REF!</v>
          </cell>
          <cell r="AI52" t="e">
            <v>#REF!</v>
          </cell>
          <cell r="AJ52" t="e">
            <v>#REF!</v>
          </cell>
          <cell r="AK52" t="e">
            <v>#REF!</v>
          </cell>
          <cell r="AL52" t="e">
            <v>#REF!</v>
          </cell>
          <cell r="AM52" t="e">
            <v>#REF!</v>
          </cell>
          <cell r="AN52" t="e">
            <v>#REF!</v>
          </cell>
          <cell r="AO52" t="e">
            <v>#REF!</v>
          </cell>
          <cell r="AP52" t="e">
            <v>#REF!</v>
          </cell>
        </row>
        <row r="53">
          <cell r="Y53">
            <v>1</v>
          </cell>
          <cell r="Z53">
            <v>1</v>
          </cell>
          <cell r="AA53" t="e">
            <v>#REF!</v>
          </cell>
          <cell r="AB53" t="e">
            <v>#REF!</v>
          </cell>
          <cell r="AC53" t="e">
            <v>#REF!</v>
          </cell>
          <cell r="AD53" t="e">
            <v>#REF!</v>
          </cell>
          <cell r="AE53" t="e">
            <v>#REF!</v>
          </cell>
          <cell r="AF53" t="e">
            <v>#REF!</v>
          </cell>
          <cell r="AG53" t="e">
            <v>#REF!</v>
          </cell>
          <cell r="AH53" t="e">
            <v>#REF!</v>
          </cell>
          <cell r="AI53" t="e">
            <v>#REF!</v>
          </cell>
          <cell r="AJ53" t="e">
            <v>#REF!</v>
          </cell>
          <cell r="AK53" t="e">
            <v>#REF!</v>
          </cell>
          <cell r="AL53" t="e">
            <v>#REF!</v>
          </cell>
          <cell r="AM53" t="e">
            <v>#REF!</v>
          </cell>
          <cell r="AN53" t="e">
            <v>#REF!</v>
          </cell>
          <cell r="AO53" t="e">
            <v>#REF!</v>
          </cell>
          <cell r="AP53" t="e">
            <v>#REF!</v>
          </cell>
        </row>
        <row r="54">
          <cell r="Y54">
            <v>1</v>
          </cell>
          <cell r="Z54">
            <v>1</v>
          </cell>
          <cell r="AA54" t="e">
            <v>#REF!</v>
          </cell>
          <cell r="AB54" t="e">
            <v>#REF!</v>
          </cell>
          <cell r="AC54" t="e">
            <v>#REF!</v>
          </cell>
          <cell r="AD54" t="e">
            <v>#REF!</v>
          </cell>
          <cell r="AE54" t="e">
            <v>#REF!</v>
          </cell>
          <cell r="AF54" t="e">
            <v>#REF!</v>
          </cell>
          <cell r="AG54" t="e">
            <v>#REF!</v>
          </cell>
          <cell r="AH54" t="e">
            <v>#REF!</v>
          </cell>
          <cell r="AI54" t="e">
            <v>#REF!</v>
          </cell>
          <cell r="AJ54" t="e">
            <v>#REF!</v>
          </cell>
          <cell r="AK54" t="e">
            <v>#REF!</v>
          </cell>
          <cell r="AL54" t="e">
            <v>#REF!</v>
          </cell>
          <cell r="AM54" t="e">
            <v>#REF!</v>
          </cell>
          <cell r="AN54" t="e">
            <v>#REF!</v>
          </cell>
          <cell r="AO54" t="e">
            <v>#REF!</v>
          </cell>
          <cell r="AP54" t="e">
            <v>#REF!</v>
          </cell>
        </row>
        <row r="55">
          <cell r="Y55">
            <v>1</v>
          </cell>
          <cell r="Z55">
            <v>1</v>
          </cell>
          <cell r="AA55" t="e">
            <v>#REF!</v>
          </cell>
          <cell r="AB55" t="e">
            <v>#REF!</v>
          </cell>
          <cell r="AC55" t="e">
            <v>#REF!</v>
          </cell>
          <cell r="AD55" t="e">
            <v>#REF!</v>
          </cell>
          <cell r="AE55" t="e">
            <v>#REF!</v>
          </cell>
          <cell r="AF55" t="e">
            <v>#REF!</v>
          </cell>
          <cell r="AG55" t="e">
            <v>#REF!</v>
          </cell>
          <cell r="AH55" t="e">
            <v>#REF!</v>
          </cell>
          <cell r="AI55" t="e">
            <v>#REF!</v>
          </cell>
          <cell r="AJ55" t="e">
            <v>#REF!</v>
          </cell>
          <cell r="AK55" t="e">
            <v>#REF!</v>
          </cell>
          <cell r="AL55" t="e">
            <v>#REF!</v>
          </cell>
          <cell r="AM55" t="e">
            <v>#REF!</v>
          </cell>
          <cell r="AN55" t="e">
            <v>#REF!</v>
          </cell>
          <cell r="AO55" t="e">
            <v>#REF!</v>
          </cell>
          <cell r="AP55" t="e">
            <v>#REF!</v>
          </cell>
        </row>
        <row r="56">
          <cell r="Y56">
            <v>1</v>
          </cell>
          <cell r="Z56">
            <v>1</v>
          </cell>
          <cell r="AA56" t="e">
            <v>#REF!</v>
          </cell>
          <cell r="AB56" t="e">
            <v>#REF!</v>
          </cell>
          <cell r="AC56" t="e">
            <v>#REF!</v>
          </cell>
          <cell r="AD56" t="e">
            <v>#REF!</v>
          </cell>
          <cell r="AE56" t="e">
            <v>#REF!</v>
          </cell>
          <cell r="AF56" t="e">
            <v>#REF!</v>
          </cell>
          <cell r="AG56" t="e">
            <v>#REF!</v>
          </cell>
          <cell r="AH56" t="e">
            <v>#REF!</v>
          </cell>
          <cell r="AI56" t="e">
            <v>#REF!</v>
          </cell>
          <cell r="AJ56" t="e">
            <v>#REF!</v>
          </cell>
          <cell r="AK56" t="e">
            <v>#REF!</v>
          </cell>
          <cell r="AL56" t="e">
            <v>#REF!</v>
          </cell>
          <cell r="AM56" t="e">
            <v>#REF!</v>
          </cell>
          <cell r="AN56" t="e">
            <v>#REF!</v>
          </cell>
          <cell r="AO56" t="e">
            <v>#REF!</v>
          </cell>
          <cell r="AP56" t="e">
            <v>#REF!</v>
          </cell>
        </row>
        <row r="57">
          <cell r="Y57">
            <v>1</v>
          </cell>
          <cell r="Z57">
            <v>1</v>
          </cell>
          <cell r="AA57" t="e">
            <v>#REF!</v>
          </cell>
          <cell r="AB57" t="e">
            <v>#REF!</v>
          </cell>
          <cell r="AC57" t="e">
            <v>#REF!</v>
          </cell>
          <cell r="AD57" t="e">
            <v>#REF!</v>
          </cell>
          <cell r="AE57" t="e">
            <v>#REF!</v>
          </cell>
          <cell r="AF57" t="e">
            <v>#REF!</v>
          </cell>
          <cell r="AG57" t="e">
            <v>#REF!</v>
          </cell>
          <cell r="AH57" t="e">
            <v>#REF!</v>
          </cell>
          <cell r="AI57" t="e">
            <v>#REF!</v>
          </cell>
          <cell r="AJ57" t="e">
            <v>#REF!</v>
          </cell>
          <cell r="AK57" t="e">
            <v>#REF!</v>
          </cell>
          <cell r="AL57" t="e">
            <v>#REF!</v>
          </cell>
          <cell r="AM57" t="e">
            <v>#REF!</v>
          </cell>
          <cell r="AN57" t="e">
            <v>#REF!</v>
          </cell>
          <cell r="AO57" t="e">
            <v>#REF!</v>
          </cell>
          <cell r="AP57" t="e">
            <v>#REF!</v>
          </cell>
        </row>
        <row r="58">
          <cell r="Y58">
            <v>1</v>
          </cell>
          <cell r="Z58">
            <v>1</v>
          </cell>
          <cell r="AA58" t="e">
            <v>#REF!</v>
          </cell>
          <cell r="AB58" t="e">
            <v>#REF!</v>
          </cell>
          <cell r="AC58" t="e">
            <v>#REF!</v>
          </cell>
          <cell r="AD58" t="e">
            <v>#REF!</v>
          </cell>
          <cell r="AE58" t="e">
            <v>#REF!</v>
          </cell>
          <cell r="AF58" t="e">
            <v>#REF!</v>
          </cell>
          <cell r="AG58" t="e">
            <v>#REF!</v>
          </cell>
          <cell r="AH58" t="e">
            <v>#REF!</v>
          </cell>
          <cell r="AI58" t="e">
            <v>#REF!</v>
          </cell>
          <cell r="AJ58" t="e">
            <v>#REF!</v>
          </cell>
          <cell r="AK58" t="e">
            <v>#REF!</v>
          </cell>
          <cell r="AL58" t="e">
            <v>#REF!</v>
          </cell>
          <cell r="AM58" t="e">
            <v>#REF!</v>
          </cell>
          <cell r="AN58" t="e">
            <v>#REF!</v>
          </cell>
          <cell r="AO58" t="e">
            <v>#REF!</v>
          </cell>
          <cell r="AP58" t="e">
            <v>#REF!</v>
          </cell>
        </row>
      </sheetData>
      <sheetData sheetId="24"/>
      <sheetData sheetId="25"/>
      <sheetData sheetId="26"/>
      <sheetData sheetId="27"/>
      <sheetData sheetId="28">
        <row r="2">
          <cell r="B2" t="str">
            <v>Выпуски</v>
          </cell>
        </row>
      </sheetData>
      <sheetData sheetId="29"/>
      <sheetData sheetId="30"/>
      <sheetData sheetId="31"/>
      <sheetData sheetId="32"/>
      <sheetData sheetId="33"/>
      <sheetData sheetId="34"/>
      <sheetData sheetId="35" refreshError="1"/>
      <sheetData sheetId="3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Управление"/>
      <sheetName val="Итоги1"/>
      <sheetName val="Структура1"/>
      <sheetName val="Доходы (исполнение)1"/>
      <sheetName val="Расходы (исполнение)1"/>
      <sheetName val="Доходы (динамика)1"/>
      <sheetName val="Расходы (динамика)1"/>
      <sheetName val="Источники1"/>
      <sheetName val="Диаграммы1"/>
      <sheetName val="Итоги2"/>
      <sheetName val="Структура2"/>
      <sheetName val="Доходы (исполнение)2"/>
      <sheetName val="Расходы (исполнение)2"/>
      <sheetName val="Доходы (динамика)2"/>
      <sheetName val="Расходы (динамика)2"/>
      <sheetName val="Источники2"/>
      <sheetName val="Диаграммы2"/>
      <sheetName val="Итоги3"/>
      <sheetName val="Структура3"/>
      <sheetName val="Доходы (динамика)3"/>
      <sheetName val="Расходы (динамика)3"/>
      <sheetName val="Источники3"/>
      <sheetName val="ПРОГНОЗ_1"/>
      <sheetName val="Параметры"/>
      <sheetName val="Options"/>
      <sheetName val="Результаты"/>
      <sheetName val="Проект"/>
      <sheetName val="Исх показатели"/>
      <sheetName val="поступления"/>
      <sheetName val="ФедД"/>
      <sheetName val="Гр5(о)"/>
      <sheetName val="Чувствительность"/>
      <sheetName val="Assumtions"/>
      <sheetName val="Налоги"/>
      <sheetName val="Варианты"/>
    </sheetNames>
    <sheetDataSet>
      <sheetData sheetId="0" refreshError="1">
        <row r="17">
          <cell r="AE17">
            <v>8</v>
          </cell>
        </row>
        <row r="20">
          <cell r="AF20" t="str">
            <v>10 месяцев 2002 года</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refreshError="1"/>
      <sheetData sheetId="28" refreshError="1"/>
      <sheetData sheetId="29" refreshError="1"/>
      <sheetData sheetId="30" refreshError="1"/>
      <sheetData sheetId="31"/>
      <sheetData sheetId="32"/>
      <sheetData sheetId="33"/>
      <sheetData sheetId="34"/>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титул"/>
      <sheetName val="Output"/>
      <sheetName val="Коэффициенты"/>
      <sheetName val="инвестиции"/>
      <sheetName val="классификатор"/>
      <sheetName val="параметры"/>
      <sheetName val="Кап.влож."/>
      <sheetName val="финанс"/>
      <sheetName val="цены"/>
      <sheetName val="произв"/>
      <sheetName val="нормативы"/>
      <sheetName val="ФОТ"/>
      <sheetName val="ОПР и ОХР"/>
      <sheetName val="налоги"/>
      <sheetName val="ППЗ"/>
      <sheetName val="склад"/>
      <sheetName val="НДС"/>
      <sheetName val="БДДС"/>
      <sheetName val="БДР"/>
      <sheetName val="ББЛ"/>
      <sheetName val="БДР_год"/>
      <sheetName val="БДР_Ф2 Годовая"/>
      <sheetName val="БДДС_год"/>
      <sheetName val="ББЛ_год"/>
      <sheetName val="коэфф"/>
      <sheetName val="чувств"/>
      <sheetName val="МЭР"/>
      <sheetName val="(ТЕК)_Исходные данные"/>
      <sheetName val="(ТЕК)_БДР"/>
      <sheetName val="(ТЕК)_БДДС"/>
      <sheetName val="(ТЕК)_ББЛ"/>
      <sheetName val="(ТЕК)_БДР_год"/>
      <sheetName val="(ТЕК)_БДДС_год"/>
      <sheetName val="(ТЕК)_ББЛ_год"/>
      <sheetName val="(ТЕК)_МЭР"/>
      <sheetName val="(Т+П)_БДР"/>
      <sheetName val="(Т+П)_БДДС"/>
      <sheetName val="(Т+П)_ББЛ"/>
      <sheetName val="(Т+П)_БДР_ГОД"/>
      <sheetName val="(Т+П)_БДДС_ГОД"/>
      <sheetName val="(Т+П)_ББЛ_ГОД"/>
      <sheetName val="Чувствительность"/>
      <sheetName val="гр5(о)"/>
      <sheetName val="Калькулятор"/>
      <sheetName val="1.1"/>
      <sheetName val="7.6"/>
      <sheetName val="7.2"/>
      <sheetName val="Исходные данные"/>
      <sheetName val="Графики_розн"/>
      <sheetName val="Чек-лист"/>
      <sheetName val="1.5"/>
      <sheetName val="5.1.2"/>
      <sheetName val="4.7.1"/>
      <sheetName val="2.5"/>
      <sheetName val="2.1"/>
      <sheetName val="0.3"/>
      <sheetName val="4.6"/>
      <sheetName val="Предварительная Оферта"/>
      <sheetName val="5.3"/>
      <sheetName val="Export_map"/>
      <sheetName val="2.4"/>
    </sheetNames>
    <sheetDataSet>
      <sheetData sheetId="0">
        <row r="30">
          <cell r="C30">
            <v>0.03</v>
          </cell>
        </row>
      </sheetData>
      <sheetData sheetId="1">
        <row r="20">
          <cell r="C20">
            <v>5.0999999999999997E-2</v>
          </cell>
        </row>
      </sheetData>
      <sheetData sheetId="2"/>
      <sheetData sheetId="3"/>
      <sheetData sheetId="4"/>
      <sheetData sheetId="5">
        <row r="30">
          <cell r="C30">
            <v>0.03</v>
          </cell>
        </row>
        <row r="31">
          <cell r="C31">
            <v>0.17</v>
          </cell>
        </row>
        <row r="32">
          <cell r="C32">
            <v>2.1999999999999999E-2</v>
          </cell>
        </row>
        <row r="35">
          <cell r="C35">
            <v>1.2999999999999999E-2</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0">
          <cell r="C20">
            <v>5.0999999999999997E-2</v>
          </cell>
        </row>
        <row r="21">
          <cell r="C21">
            <v>2.9000000000000001E-2</v>
          </cell>
        </row>
        <row r="22">
          <cell r="C22">
            <v>0.22</v>
          </cell>
        </row>
        <row r="23">
          <cell r="C23">
            <v>0.2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Отчет"/>
      <sheetName val="Отчет А+П"/>
      <sheetName val="Предпосылки-ОП"/>
      <sheetName val="Смета "/>
      <sheetName val="Предпосылки инвест"/>
      <sheetName val="Инвест"/>
      <sheetName val="Опер."/>
      <sheetName val="Время"/>
      <sheetName val="Налоги"/>
      <sheetName val="обор.кап."/>
      <sheetName val="Финанс."/>
      <sheetName val="отч.кварт."/>
      <sheetName val="Оценка"/>
      <sheetName val="WACC"/>
      <sheetName val="Коэфф."/>
      <sheetName val="Коэфф.(год)"/>
      <sheetName val="Отч.год Проект"/>
      <sheetName val="Отчет год Компания (без Пр.)"/>
      <sheetName val="Отч.год Компания+Проект"/>
      <sheetName val="Анализ чувствит"/>
      <sheetName val="Параметры"/>
      <sheetName val="Options"/>
      <sheetName val="Результаты"/>
      <sheetName val="Проект"/>
    </sheetNames>
    <sheetDataSet>
      <sheetData sheetId="0">
        <row r="4">
          <cell r="H4">
            <v>42278</v>
          </cell>
        </row>
      </sheetData>
      <sheetData sheetId="1"/>
      <sheetData sheetId="2">
        <row r="4">
          <cell r="H4">
            <v>42278</v>
          </cell>
          <cell r="I4">
            <v>43374</v>
          </cell>
        </row>
        <row r="5">
          <cell r="C5">
            <v>4</v>
          </cell>
        </row>
        <row r="6">
          <cell r="C6">
            <v>3</v>
          </cell>
          <cell r="H6">
            <v>43373</v>
          </cell>
        </row>
        <row r="9">
          <cell r="C9" t="str">
            <v>тыс.руб.</v>
          </cell>
        </row>
        <row r="10">
          <cell r="C10" t="str">
            <v>шт</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sheetName val="invest"/>
      <sheetName val="price"/>
      <sheetName val="product"/>
      <sheetName val="market"/>
      <sheetName val="index"/>
      <sheetName val="attachment2"/>
      <sheetName val="Расчеты"/>
      <sheetName val="Исх показатели"/>
      <sheetName val="поступления"/>
      <sheetName val="прогноз_1"/>
    </sheetNames>
    <sheetDataSet>
      <sheetData sheetId="0">
        <row r="49">
          <cell r="B49" t="str">
            <v>Инвестиции в нематериальные активы</v>
          </cell>
        </row>
        <row r="50">
          <cell r="B50" t="str">
            <v>Проектно-изыскательские работы (ПИР и ПСД)</v>
          </cell>
        </row>
        <row r="51">
          <cell r="B51" t="str">
            <v>Земля</v>
          </cell>
        </row>
        <row r="52">
          <cell r="B52" t="str">
            <v>Здания / сооружения</v>
          </cell>
        </row>
        <row r="53">
          <cell r="B53" t="str">
            <v xml:space="preserve">Строительно-монтажные работы (СМР) </v>
          </cell>
        </row>
        <row r="54">
          <cell r="B54" t="str">
            <v xml:space="preserve">Оборудование в составе проекта </v>
          </cell>
        </row>
        <row r="55">
          <cell r="B55" t="str">
            <v xml:space="preserve">Пусконаладка оборудования </v>
          </cell>
        </row>
        <row r="56">
          <cell r="B56" t="str">
            <v xml:space="preserve">Прочие капитализируемые расходы </v>
          </cell>
        </row>
      </sheetData>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ЗП"/>
      <sheetName val="БДДС"/>
      <sheetName val="Инвест.деят"/>
      <sheetName val="НДС"/>
      <sheetName val="Амартизация и налог обьект "/>
      <sheetName val="Амартизация и налог оборудывани"/>
      <sheetName val="Расходные материалы"/>
      <sheetName val="ПДДП"/>
      <sheetName val="Калькуляция"/>
      <sheetName val="Накл расх сч26"/>
      <sheetName val="Анализ"/>
      <sheetName val="Доля ЗП"/>
      <sheetName val="Накл ЗП"/>
      <sheetName val="ФЗП ОПР"/>
      <sheetName val="Вспом.мат"/>
      <sheetName val="сч26 2015"/>
      <sheetName val="Матер"/>
      <sheetName val="отходы труб"/>
      <sheetName val="отходы лист"/>
      <sheetName val="сч20"/>
      <sheetName val="Амортизация"/>
      <sheetName val="аренда"/>
      <sheetName val="лизинг"/>
      <sheetName val="сч26"/>
      <sheetName val="налоги"/>
      <sheetName val="прочие"/>
      <sheetName val="усл.стор"/>
      <sheetName val="зп окт"/>
      <sheetName val="зп нояб"/>
      <sheetName val="зп дек"/>
      <sheetName val="ФЗП янв"/>
      <sheetName val="Лист3"/>
      <sheetName val="план ФЗП ОПР"/>
      <sheetName val="Услуги связи"/>
      <sheetName val="трасп.расх"/>
      <sheetName val="Омега"/>
      <sheetName val="ОС"/>
      <sheetName val="ГСМ"/>
      <sheetName val="масса, труд-ть"/>
      <sheetName val="5 мес"/>
      <sheetName val="данные"/>
      <sheetName val="проект"/>
      <sheetName val="1999"/>
      <sheetName val="Фин_отчет"/>
      <sheetName val="Коэфф анализ"/>
      <sheetName val="Инвест анализ"/>
      <sheetName val="Предположения"/>
      <sheetName val="Админ_Коммерч_расходы"/>
      <sheetName val="Кредиты"/>
      <sheetName val="Основная Деят"/>
      <sheetName val="Оборотный капитал"/>
      <sheetName val="Расходы_на_персонал "/>
      <sheetName val="Прочие дох_расх"/>
      <sheetName val="прогноз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F3">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РОГНОЗ_1"/>
      <sheetName val="Справочники"/>
      <sheetName val="Гр5(о)"/>
      <sheetName val="топография"/>
      <sheetName val="1кв."/>
      <sheetName val="2кв."/>
      <sheetName val="3кв."/>
      <sheetName val="4кв."/>
      <sheetName val="ТИТУЛ"/>
      <sheetName val="6.14"/>
      <sheetName val="ОБЩЕСТВА"/>
      <sheetName val="ЛК"/>
      <sheetName val="Шаблон1КЛ3"/>
      <sheetName val="Командиров план"/>
      <sheetName val="Летные план"/>
      <sheetName val="Подробная по плану ТПиР на 2010"/>
      <sheetName val="Установки"/>
      <sheetName val="ИНДЕКС_МАТЕРИАЛЫ"/>
      <sheetName val="XLR_NoRangeSheet"/>
      <sheetName val="1кв_"/>
      <sheetName val="2кв_"/>
      <sheetName val="3кв_"/>
      <sheetName val="4кв_"/>
      <sheetName val="6_14"/>
      <sheetName val="Подробная_по_плану_ТПиР_на_2010"/>
      <sheetName val="базовые допущения"/>
      <sheetName val="Добыча нефти4"/>
      <sheetName val="поставка сравн13"/>
      <sheetName val="Анализ раздельный"/>
      <sheetName val="Примечания"/>
      <sheetName val="справочник"/>
      <sheetName val="Справочник (для реестра)"/>
      <sheetName val="Анализ себестоимости  ТП лист1 "/>
      <sheetName val="sapactivexlhiddensheet"/>
      <sheetName val="Исход.инф."/>
      <sheetName val="МАТЕР.433,452"/>
      <sheetName val="Текущие цены"/>
      <sheetName val="рабочий"/>
      <sheetName val="окраска"/>
      <sheetName val="Списки"/>
      <sheetName val="Исходные"/>
      <sheetName val="План RUR"/>
      <sheetName val="коэф"/>
      <sheetName val="ЛОМ_УКР"/>
      <sheetName val="Чугун_Украина"/>
      <sheetName val="3"/>
      <sheetName val="Параметры"/>
      <sheetName val="САР сводн. (2006)"/>
      <sheetName val="Проект"/>
      <sheetName val="Огл. Графиков"/>
      <sheetName val="Données"/>
      <sheetName val="Должности и оклады"/>
      <sheetName val="Список_Юж"/>
      <sheetName val="курс"/>
      <sheetName val="МС"/>
      <sheetName val="отрасл.инд"/>
      <sheetName val="НДС"/>
      <sheetName val="1.  Исходная инф. и свод"/>
      <sheetName val="ИТ-бюджет"/>
      <sheetName val="Source"/>
      <sheetName val="тар"/>
      <sheetName val="т1.15(смета8а)"/>
      <sheetName val="t_Настройки"/>
      <sheetName val="Лист13"/>
      <sheetName val="Прил. 5"/>
      <sheetName val="Balance"/>
      <sheetName val="#ССЫЛКА"/>
      <sheetName val="ППП"/>
      <sheetName val="ост ден ср 010109"/>
      <sheetName val="РАСЧЁТ"/>
      <sheetName val="Общие данные"/>
      <sheetName val="У.в (А,Б)"/>
      <sheetName val="ПРО"/>
      <sheetName val="эл ст"/>
      <sheetName val="Приход"/>
      <sheetName val="Расход"/>
      <sheetName val="АНАЛИТ"/>
      <sheetName val="план ФР"/>
      <sheetName val="т-сети"/>
      <sheetName val="Списки для ВГО "/>
      <sheetName val="list"/>
      <sheetName val="1сут"/>
      <sheetName val="1кв_1"/>
      <sheetName val="2кв_1"/>
      <sheetName val="3кв_1"/>
      <sheetName val="4кв_1"/>
      <sheetName val="6_141"/>
      <sheetName val="Подробная_по_плану_ТПиР_на_2011"/>
      <sheetName val="САР_сводн__(2006)"/>
      <sheetName val="Виды отходов ФККО"/>
      <sheetName val="Веса"/>
      <sheetName val="Naming Rights"/>
      <sheetName val="2.대외공문"/>
      <sheetName val="ОС и НМА"/>
      <sheetName val="Macro1"/>
      <sheetName val="IT_spending control"/>
      <sheetName val="Manufacturing_spending control"/>
      <sheetName val="cons"/>
      <sheetName val="START"/>
      <sheetName val="Info"/>
      <sheetName val="Actuals"/>
      <sheetName val="Прог05_00(27.06)"/>
      <sheetName val="Total Investment CD340"/>
      <sheetName val="전문품의"/>
      <sheetName val="경비공통"/>
      <sheetName val="служебный"/>
      <sheetName val="MAIN"/>
      <sheetName val="Расчет балансов"/>
      <sheetName val="Pricing 2"/>
      <sheetName val="Коды"/>
      <sheetName val="БДДС РКХП"/>
      <sheetName val="1кв_2"/>
      <sheetName val="2кв_2"/>
      <sheetName val="3кв_2"/>
      <sheetName val="4кв_2"/>
      <sheetName val="6_142"/>
      <sheetName val="Подробная_по_плану_ТПиР_на_2012"/>
      <sheetName val="ОД"/>
      <sheetName val="справ"/>
      <sheetName val="матрица"/>
      <sheetName val="мвз+цфо"/>
      <sheetName val="мвз"/>
      <sheetName val="Эксперимент"/>
      <sheetName val="цфо"/>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Титульный лист"/>
      <sheetName val="Содержание"/>
      <sheetName val="Обращение"/>
      <sheetName val="Программы финансирования"/>
      <sheetName val="Руководство"/>
      <sheetName val="Параметры займа"/>
      <sheetName val="Предпосылки"/>
      <sheetName val="Источники"/>
      <sheetName val="Капитальные вложения"/>
      <sheetName val="Продажи"/>
      <sheetName val="Операционные затраты"/>
      <sheetName val="ФОТ"/>
      <sheetName val="Оборотный капитал"/>
      <sheetName val="Налоги"/>
      <sheetName val="Финансирование"/>
      <sheetName val="Квартальная отчетность"/>
      <sheetName val="Годовая отчетность"/>
      <sheetName val="Показатели"/>
      <sheetName val="Чувствительность"/>
      <sheetName val="Графики"/>
      <sheetName val="Выводы"/>
      <sheetName val="Лист1"/>
      <sheetName val="Проверка"/>
      <sheetName val="прогноз_1"/>
      <sheetName val="Опции"/>
      <sheetName val="Проект"/>
      <sheetName val="Анализ"/>
    </sheetNames>
    <sheetDataSet>
      <sheetData sheetId="0"/>
      <sheetData sheetId="1"/>
      <sheetData sheetId="2"/>
      <sheetData sheetId="3"/>
      <sheetData sheetId="4"/>
      <sheetData sheetId="5"/>
      <sheetData sheetId="6">
        <row r="19">
          <cell r="C19">
            <v>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Инф99"/>
      <sheetName val="2002(v2)"/>
      <sheetName val="2004(v2)"/>
      <sheetName val="Печ"/>
      <sheetName val="2002(v1) "/>
      <sheetName val="2004(v1)"/>
      <sheetName val="2002-03(v2)"/>
      <sheetName val="2002-03(v1)"/>
      <sheetName val="I"/>
    </sheetNames>
    <sheetDataSet>
      <sheetData sheetId="0"/>
      <sheetData sheetId="1"/>
      <sheetData sheetId="2"/>
      <sheetData sheetId="3"/>
      <sheetData sheetId="4"/>
      <sheetData sheetId="5"/>
      <sheetData sheetId="6"/>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Инф99"/>
      <sheetName val="2002(v2)"/>
      <sheetName val="2004(2,3)"/>
      <sheetName val="2009(2,3) (2)"/>
      <sheetName val="Печ40"/>
      <sheetName val="2002-03(2,3)"/>
      <sheetName val="I"/>
      <sheetName val="2002_v2_"/>
      <sheetName val="Гр5(о)"/>
      <sheetName val="Управление"/>
      <sheetName val="2009(2,3)_(2)"/>
      <sheetName val="Оценка DCF"/>
      <sheetName val="GKN (2)"/>
      <sheetName val="ПЕРЕЧЕНЬ"/>
      <sheetName val="Программа"/>
      <sheetName val="Лист2"/>
      <sheetName val="Предпр.-взвеш. оценка"/>
      <sheetName val="Расх."/>
      <sheetName val="Параметры"/>
      <sheetName val="1"/>
      <sheetName val="расход"/>
      <sheetName val="Док+Исх"/>
      <sheetName val="Inputs"/>
      <sheetName val="Пески сводный реестр"/>
      <sheetName val="Сдача "/>
      <sheetName val="ВГ доходы"/>
      <sheetName val="Нормы"/>
      <sheetName val="Содержание"/>
      <sheetName val="Налоги+Амортиз"/>
      <sheetName val="Энергия на СН"/>
      <sheetName val="Т-18-Инвестиции"/>
      <sheetName val="база_сво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Инф99"/>
      <sheetName val="2002(v1)"/>
      <sheetName val="2002(v2)"/>
      <sheetName val="I"/>
      <sheetName val="Печv1"/>
      <sheetName val="Печv2 "/>
      <sheetName val="ПечМОНv1"/>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Инф99"/>
      <sheetName val="2002(v1)"/>
      <sheetName val="2002(v2)"/>
      <sheetName val="I"/>
      <sheetName val="Печv1"/>
      <sheetName val="Печv2 "/>
      <sheetName val="ПечМОНv1"/>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Управление"/>
      <sheetName val="Итоги1"/>
      <sheetName val="Структура1"/>
      <sheetName val="Доходы (исполнение)1"/>
      <sheetName val="Расходы (исполнение)1"/>
      <sheetName val="Доходы (динамика)1"/>
      <sheetName val="Расходы (динамика)1"/>
      <sheetName val="Источники1"/>
      <sheetName val="Диаграммы1"/>
      <sheetName val="Итоги2"/>
      <sheetName val="Структура2"/>
      <sheetName val="Доходы (исполнение)2"/>
      <sheetName val="Расходы (исполнение)2"/>
      <sheetName val="Доходы (динамика)2"/>
      <sheetName val="Расходы (динамика)2"/>
      <sheetName val="Источники2"/>
      <sheetName val="Диаграммы2"/>
      <sheetName val="Итоги3"/>
      <sheetName val="Структура3"/>
      <sheetName val="Доходы (динамика)3"/>
      <sheetName val="Расходы (динамика)3"/>
      <sheetName val="Источники3"/>
      <sheetName val="ПРОГНОЗ_1"/>
      <sheetName val="Чувствительность"/>
      <sheetName val="Assumtions"/>
      <sheetName val="Налоги"/>
      <sheetName val="Варианты"/>
      <sheetName val="Контроль"/>
      <sheetName val="Расчеты"/>
      <sheetName val="ФедД"/>
      <sheetName val="Гр5(о)"/>
      <sheetName val="Списки"/>
    </sheetNames>
    <sheetDataSet>
      <sheetData sheetId="0" refreshError="1">
        <row r="17">
          <cell r="AE17">
            <v>8</v>
          </cell>
        </row>
        <row r="20">
          <cell r="AE20" t="str">
            <v>10 месяцев 2003 года</v>
          </cell>
          <cell r="AF20" t="str">
            <v>10 месяцев 2002 года</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refreshError="1"/>
      <sheetData sheetId="28" refreshError="1"/>
      <sheetData sheetId="29" refreshError="1"/>
      <sheetData sheetId="30" refreshError="1"/>
      <sheetData sheetId="3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Смета"/>
      <sheetName val="График"/>
      <sheetName val="общ затраты укрупненные"/>
      <sheetName val="общ затраты"/>
      <sheetName val="обекты интелл соб-ти"/>
      <sheetName val="Лист1"/>
      <sheetName val="Лист2"/>
      <sheetName val="гр5(о)"/>
      <sheetName val="Чувствительность"/>
      <sheetName val="Assumtions"/>
      <sheetName val="Налоги"/>
      <sheetName val="Варианты"/>
    </sheetNames>
    <sheetDataSet>
      <sheetData sheetId="0"/>
      <sheetData sheetId="1"/>
      <sheetData sheetId="2"/>
      <sheetData sheetId="3">
        <row r="4">
          <cell r="J4" t="str">
            <v>Зарплата сотрудников, вкл. налоги и взносы ФОТ</v>
          </cell>
        </row>
        <row r="5">
          <cell r="J5" t="str">
            <v>Работы и услуги, выполняемые третьими лицами</v>
          </cell>
        </row>
        <row r="6">
          <cell r="J6" t="str">
            <v>Материалы и комплектующие</v>
          </cell>
        </row>
        <row r="7">
          <cell r="J7" t="str">
            <v>Приобретение оборудования</v>
          </cell>
        </row>
        <row r="8">
          <cell r="J8" t="str">
            <v>Средства займа</v>
          </cell>
        </row>
        <row r="9">
          <cell r="J9" t="str">
            <v>Средства софинансирования</v>
          </cell>
        </row>
      </sheetData>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РОГНОЗ_1"/>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РОГНОЗ_1"/>
      <sheetName val="Гр5(о)"/>
      <sheetName val="2002(v2)"/>
      <sheetName val="Летн. час"/>
      <sheetName val="РЕЕСТР_СИ"/>
      <sheetName val="СПРАВОЧНИК"/>
      <sheetName val="Справочники"/>
      <sheetName val="топография"/>
      <sheetName val="1кв."/>
      <sheetName val="2кв."/>
      <sheetName val="3кв."/>
      <sheetName val="4кв."/>
      <sheetName val="ТИТУЛ"/>
      <sheetName val="6.14"/>
      <sheetName val="ОБЩЕСТВА"/>
      <sheetName val="ЛК"/>
      <sheetName val="Шаблон1КЛ3"/>
      <sheetName val="Командиров план"/>
      <sheetName val="Летные план"/>
      <sheetName val="Подробная по плану ТПиР на 2010"/>
      <sheetName val="Установки"/>
      <sheetName val="ИНДЕКС_МАТЕРИАЛЫ"/>
      <sheetName val="XLR_NoRangeSheet"/>
      <sheetName val="1кв_"/>
      <sheetName val="2кв_"/>
      <sheetName val="3кв_"/>
      <sheetName val="4кв_"/>
      <sheetName val="6_14"/>
      <sheetName val="Подробная_по_плану_ТПиР_на_2010"/>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Данные&gt;"/>
      <sheetName val="Output"/>
      <sheetName val="ПРОЕКТ БДР, БДДС, БАЛАНС"/>
      <sheetName val="DCF"/>
      <sheetName val="ИТОГ эконом эфф-ть проекта"/>
      <sheetName val="WACC"/>
      <sheetName val="налоги"/>
      <sheetName val=" займ ФРП"/>
      <sheetName val="Бюджет ОПУ&gt;"/>
      <sheetName val="Бюджет ОДДС&gt;"/>
      <sheetName val="Бюджет ОФП&gt;"/>
      <sheetName val="Предпосылки&gt;"/>
      <sheetName val="Персонал&gt;"/>
      <sheetName val="Продажи&gt;"/>
      <sheetName val="Инвестиции&gt;"/>
      <sheetName val="ОПР&gt;"/>
      <sheetName val="ОХР и Коммерческие&gt;"/>
      <sheetName val="Выручка и прямые расходы"/>
      <sheetName val="КПЭ"/>
      <sheetName val="Аналитика"/>
      <sheetName val="Программы"/>
      <sheetName val="Графики"/>
      <sheetName val="Замечания"/>
      <sheetName val="Лист1"/>
      <sheetName val="первый лизинг и займ фрп"/>
    </sheetNames>
    <sheetDataSet>
      <sheetData sheetId="0"/>
      <sheetData sheetId="1"/>
      <sheetData sheetId="2"/>
      <sheetData sheetId="3">
        <row r="16">
          <cell r="C16">
            <v>0</v>
          </cell>
        </row>
      </sheetData>
      <sheetData sheetId="4">
        <row r="10">
          <cell r="B10">
            <v>0</v>
          </cell>
        </row>
      </sheetData>
      <sheetData sheetId="5">
        <row r="10">
          <cell r="B10">
            <v>0</v>
          </cell>
        </row>
      </sheetData>
      <sheetData sheetId="6"/>
      <sheetData sheetId="7"/>
      <sheetData sheetId="8">
        <row r="19">
          <cell r="C19">
            <v>498000000</v>
          </cell>
        </row>
      </sheetData>
      <sheetData sheetId="9">
        <row r="19">
          <cell r="C19">
            <v>498000000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ck List"/>
      <sheetName val="ID0853_passport_12032014"/>
      <sheetName val="Титул"/>
      <sheetName val="Макро"/>
      <sheetName val="Допущения"/>
      <sheetName val="Компании-аналоги"/>
      <sheetName val="Финансирование"/>
      <sheetName val="Рынок"/>
      <sheetName val="Выручка"/>
      <sheetName val="ПРР"/>
      <sheetName val="ОАКР"/>
      <sheetName val="ОК"/>
      <sheetName val="Налоги"/>
      <sheetName val="ОС и НМА"/>
      <sheetName val="БЛ"/>
      <sheetName val="ДР"/>
      <sheetName val="ДДС(к)"/>
      <sheetName val="ДДС(п)"/>
      <sheetName val="ИАК"/>
      <sheetName val="Ставки диск."/>
      <sheetName val="Оценка APV"/>
      <sheetName val="Оценка APV (стресс)"/>
      <sheetName val="Долг"/>
      <sheetName val="Оценка опционов"/>
      <sheetName val="Оценка опционов (стресс)"/>
      <sheetName val="Оценка др.методами"/>
      <sheetName val="Чувствительность"/>
      <sheetName val="Профиль проекта"/>
      <sheetName val="БЛ_руб"/>
      <sheetName val="ДР_руб"/>
      <sheetName val="ДДС(к)_руб"/>
      <sheetName val="ДДС(п)_руб"/>
      <sheetName val="ИАК_руб"/>
      <sheetName val="Согласование"/>
      <sheetName val="БЛ_год"/>
      <sheetName val="ДР_год"/>
      <sheetName val="ДДС(к)_год"/>
      <sheetName val="ДДС(п)_год"/>
      <sheetName val="ИАК_год"/>
      <sheetName val="исправления"/>
      <sheetName val="Комментарии"/>
      <sheetName val="гр5(о)"/>
      <sheetName val="S-A~Assumptions(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32">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row>
        <row r="39">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row>
        <row r="46">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ОПУ"/>
      <sheetName val="ОДДС"/>
      <sheetName val="Точка безубыточности"/>
      <sheetName val="Показатели эффективности"/>
      <sheetName val="доходы"/>
      <sheetName val="доходы-кашрут"/>
      <sheetName val="продукция"/>
      <sheetName val="расходы"/>
      <sheetName val="Первоначальные инвестиции"/>
      <sheetName val="инвестиции"/>
      <sheetName val="Персонал"/>
      <sheetName val="Сытоедов"/>
      <sheetName val="ПРОГНОЗ_1"/>
      <sheetName val="Налоговое поле"/>
      <sheetName val="Recommend"/>
      <sheetName val="Complete"/>
      <sheetName val="IT_spending control"/>
      <sheetName val="Manufacturing_spending control"/>
      <sheetName val="2.대외공문"/>
      <sheetName val="ОС и НМА"/>
      <sheetName val="계DATA"/>
      <sheetName val="실DATA "/>
      <sheetName val="R&amp;D"/>
      <sheetName val="경비공통"/>
      <sheetName val="2002(v1)"/>
      <sheetName val="WISE"/>
      <sheetName val="Исходные Данные"/>
      <sheetName val="HR back-up"/>
      <sheetName val="Hourly OT Data"/>
      <sheetName val="Морские поставки"/>
      <sheetName val="прим"/>
      <sheetName val="OtherCosts"/>
      <sheetName val="P722"/>
      <sheetName val="Total orders"/>
      <sheetName val="MAIN"/>
      <sheetName val="Текущие цены"/>
      <sheetName val="рабочий"/>
      <sheetName val="Справочник"/>
      <sheetName val="Общие данные"/>
      <sheetName val="окраска"/>
      <sheetName val="коды"/>
      <sheetName val="Данные"/>
      <sheetName val="FoE IT Direct Expense Budget"/>
      <sheetName val="XLR_NoRangeSheet"/>
      <sheetName val="ОтветХранение"/>
      <sheetName val="finraschetu-кашрут"/>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 val="ПРОГНОЗ_1"/>
      <sheetName val="Лист1"/>
      <sheetName val="Огл. Графиков"/>
      <sheetName val="рабочий"/>
      <sheetName val="Текущие цены"/>
      <sheetName val="окраска"/>
      <sheetName val="Управление"/>
      <sheetName val="multilats"/>
      <sheetName val="интерфейс"/>
      <sheetName val="system"/>
      <sheetName val="Материалы план"/>
      <sheetName val="Гр5_о_"/>
      <sheetName val="топография"/>
      <sheetName val="Прочти меня!"/>
      <sheetName val="#ССЫЛКА"/>
      <sheetName val="2002(v1)"/>
      <sheetName val="Лист2"/>
      <sheetName val="Прочти_меня!"/>
      <sheetName val="2002(v2)"/>
      <sheetName val="Реж_НКК"/>
      <sheetName val="ДАО"/>
      <sheetName val="Список"/>
      <sheetName val="1999-veca"/>
      <sheetName val="влад-таблица"/>
      <sheetName val="Заявка"/>
      <sheetName val="L-1"/>
      <sheetName val="СписокТЭП"/>
      <sheetName val="Факт07"/>
      <sheetName val="ЛОКОМОТИВЫ"/>
      <sheetName val="Справочник (для реестра)"/>
      <sheetName val="Начало"/>
      <sheetName val="сброс"/>
      <sheetName val="Лист3"/>
      <sheetName val="Гр(27.07.00)5Х"/>
      <sheetName val="МАТЕР.433,452"/>
      <sheetName val="ЗП (админ)"/>
      <sheetName val="УПРАВЛЕНИЕ11"/>
      <sheetName val="Исх"/>
      <sheetName val="RAB"/>
      <sheetName val=""/>
      <sheetName val="СП"/>
      <sheetName val="Курсы"/>
      <sheetName val="Рем"/>
      <sheetName val="СГХП"/>
      <sheetName val="XLR_NoRangeSheet"/>
      <sheetName val="6.12"/>
      <sheetName val="ТИТУЛ"/>
      <sheetName val="6.14"/>
      <sheetName val="ОБЩЕСТВА"/>
      <sheetName val="6.7"/>
      <sheetName val="6.8"/>
      <sheetName val="6.9.2"/>
      <sheetName val="6.9.1"/>
      <sheetName val="6.9"/>
      <sheetName val="6.10.1"/>
      <sheetName val="6.22"/>
      <sheetName val="6.17"/>
      <sheetName val="6.15"/>
      <sheetName val="6.11.1"/>
      <sheetName val="6.19"/>
      <sheetName val="6.20"/>
      <sheetName val="6.28"/>
      <sheetName val="6.5.1_ТНП"/>
      <sheetName val="6.13"/>
      <sheetName val="6.23"/>
      <sheetName val="6.24"/>
      <sheetName val="6.21"/>
      <sheetName val="Проект"/>
      <sheetName val="РЕЕСТР_СИ"/>
      <sheetName val="СПРАВОЧНИК"/>
      <sheetName val="TSheet"/>
      <sheetName val="ИТ-бюджет"/>
      <sheetName val="Исходные данные"/>
      <sheetName val="Общехозяйственные расходы"/>
      <sheetName val="Штатное"/>
      <sheetName val="6_12"/>
      <sheetName val="6_14"/>
      <sheetName val="6_7"/>
      <sheetName val="6_8"/>
      <sheetName val="6_9_2"/>
      <sheetName val="6_9_1"/>
      <sheetName val="6_9"/>
      <sheetName val="6_10_1"/>
      <sheetName val="6_22"/>
      <sheetName val="6_17"/>
      <sheetName val="6_15"/>
      <sheetName val="6_11_1"/>
      <sheetName val="6_19"/>
      <sheetName val="6_20"/>
      <sheetName val="6_28"/>
      <sheetName val="6_5_1_ТНП"/>
      <sheetName val="6_13"/>
      <sheetName val="6_23"/>
      <sheetName val="6_24"/>
      <sheetName val="6_21"/>
      <sheetName val="Огл__Графиков"/>
      <sheetName val="Текущие_цены"/>
      <sheetName val="СБ"/>
      <sheetName val="База"/>
      <sheetName val="Факт БДР"/>
      <sheetName val="ДДС (Форма №3)"/>
      <sheetName val="GLC_ratios_Jun"/>
      <sheetName val="Н_Произв-во"/>
      <sheetName val="вводные"/>
      <sheetName val="Коэф-ты"/>
      <sheetName val="Перечень данных"/>
      <sheetName val="Движение по месяцам"/>
      <sheetName val="Курс-ГП"/>
      <sheetName val="Услуги АТЦ"/>
      <sheetName val="СВОД ЗАТРАТ"/>
      <sheetName val="Цены"/>
      <sheetName val="MAIN"/>
      <sheetName val="00"/>
      <sheetName val="Форма1"/>
      <sheetName val="Форма2"/>
      <sheetName val="6_121"/>
      <sheetName val="6_141"/>
      <sheetName val="6_71"/>
      <sheetName val="6_81"/>
      <sheetName val="6_9_21"/>
      <sheetName val="6_9_11"/>
      <sheetName val="6_91"/>
      <sheetName val="6_10_11"/>
      <sheetName val="6_221"/>
      <sheetName val="6_171"/>
      <sheetName val="6_151"/>
      <sheetName val="6_11_11"/>
      <sheetName val="6_191"/>
      <sheetName val="6_201"/>
      <sheetName val="6_281"/>
      <sheetName val="6_5_1_ТНП1"/>
      <sheetName val="6_131"/>
      <sheetName val="6_231"/>
      <sheetName val="6_241"/>
      <sheetName val="6_211"/>
      <sheetName val="Огл__Графиков1"/>
      <sheetName val="Текущие_цены1"/>
      <sheetName val="Факт_БДР"/>
      <sheetName val="ДДС_(Форма_№3)"/>
      <sheetName val="Прочти_меня!1"/>
      <sheetName val="Свод"/>
      <sheetName val="TECHSHEET"/>
      <sheetName val="Стр1"/>
      <sheetName val="Титульный"/>
      <sheetName val="TEHSHEET"/>
      <sheetName val="REESTR_MO"/>
      <sheetName val="таблица7 (технол.нужды)"/>
      <sheetName val="таблица7 (хоз.нужды)"/>
      <sheetName val="Материалы_янв-июль"/>
      <sheetName val="Осн.средства"/>
      <sheetName val="Прайс_ВиВ"/>
      <sheetName val="Прайс_ЦАЛ"/>
      <sheetName val="ТоКС-э"/>
      <sheetName val="заявка_на_произ"/>
      <sheetName val="темпы роста"/>
      <sheetName val="Предлагаемая новая форма СТРС"/>
      <sheetName val="Топливо_пр_гК"/>
      <sheetName val="Под_воды_пр_г"/>
      <sheetName val="Пр_ст_вод_пр_г"/>
      <sheetName val="Топливо_пр_гВ "/>
      <sheetName val="Реаг_пр_годВ"/>
      <sheetName val="Реаг_пр_годК"/>
      <sheetName val="Лист17"/>
      <sheetName val="БДДС$"/>
      <sheetName val="данные"/>
      <sheetName val="Б.мчас (П)"/>
      <sheetName val="Инвестиции"/>
      <sheetName val="2.2.4"/>
      <sheetName val="август"/>
      <sheetName val="ИЦП9900"/>
      <sheetName val="списки"/>
      <sheetName val="пр_5_1"/>
      <sheetName val="Подрядчики"/>
      <sheetName val="Смета"/>
      <sheetName val="износ по ТНФ"/>
      <sheetName val="Восстановл_Лист5"/>
      <sheetName val="Восстановл_Лист13"/>
      <sheetName val="Восстановл_Лист19"/>
      <sheetName val="Восстановл_Лист11"/>
      <sheetName val="Восстановл_Лист7"/>
      <sheetName val="Восстановл_Лист15"/>
      <sheetName val="Восстановл_Лист21"/>
      <sheetName val="Восстановл_Лист17"/>
      <sheetName val="справ."/>
      <sheetName val="6.11 новый"/>
      <sheetName val="Материалы"/>
      <sheetName val="tech"/>
      <sheetName val="REESTR_ORG"/>
      <sheetName val="НВВ по уровням"/>
      <sheetName val="REESTR"/>
      <sheetName val="РСС_АУ"/>
      <sheetName val="Раб.АУ"/>
      <sheetName val="База (БАЗА)"/>
      <sheetName val="Справочники"/>
      <sheetName val="6_11_1  сторонние"/>
      <sheetName val="Восстановл_Лист4"/>
      <sheetName val="Восстановл_Лист12"/>
      <sheetName val="Восстановл_Лист18"/>
      <sheetName val="Восстановл_Лист10"/>
      <sheetName val="Восстановл_Лист6"/>
      <sheetName val="Восстановл_Лист14"/>
      <sheetName val="Восстановл_Лист20"/>
      <sheetName val="Восстановл_Лист16"/>
      <sheetName val="Восстановл_Лист23"/>
      <sheetName val="Восстановл_Лист25"/>
      <sheetName val="Восстановл_Лист31"/>
      <sheetName val="Восстановл_Лист37"/>
      <sheetName val="Восстановл_Лист29"/>
      <sheetName val="Восстановл_Лист27"/>
      <sheetName val="Восстановл_Лист33"/>
      <sheetName val="Восстановл_Лист39"/>
      <sheetName val="Восстановл_Лист35"/>
      <sheetName val="Восстановл_Лист24"/>
      <sheetName val="Восстановл_Лист26"/>
      <sheetName val="Восстановл_Лист32"/>
      <sheetName val="Восстановл_Лист38"/>
      <sheetName val="Восстановл_Лист30"/>
      <sheetName val="Восстановл_Лист28"/>
      <sheetName val="Восстановл_Лист34"/>
      <sheetName val="Восстановл_Лист40"/>
      <sheetName val="Восстановл_Лист36"/>
      <sheetName val="ПОДПИСИ"/>
      <sheetName val="М_1"/>
      <sheetName val="транс. налог ауп"/>
      <sheetName val="расчет тарифов"/>
      <sheetName val="Прочти_меня!4"/>
      <sheetName val="6_11_новый3"/>
      <sheetName val="6_124"/>
      <sheetName val="6_144"/>
      <sheetName val="6_74"/>
      <sheetName val="6_84"/>
      <sheetName val="6_9_24"/>
      <sheetName val="6_9_14"/>
      <sheetName val="6_94"/>
      <sheetName val="6_10_14"/>
      <sheetName val="6_224"/>
      <sheetName val="6_174"/>
      <sheetName val="6_154"/>
      <sheetName val="6_11_14"/>
      <sheetName val="6_194"/>
      <sheetName val="6_204"/>
      <sheetName val="6_284"/>
      <sheetName val="6_5_1_ТНП4"/>
      <sheetName val="6_134"/>
      <sheetName val="6_234"/>
      <sheetName val="6_244"/>
      <sheetName val="6_214"/>
      <sheetName val="Огл__Графиков4"/>
      <sheetName val="Текущие_цены4"/>
      <sheetName val="Факт_БДР3"/>
      <sheetName val="ДДС_(Форма_№3)3"/>
      <sheetName val="НВВ_по_уровням3"/>
      <sheetName val="износ_по_ТНФ3"/>
      <sheetName val="База_(БАЗА)3"/>
      <sheetName val="справ_3"/>
      <sheetName val="Прочти_меня!2"/>
      <sheetName val="6_11_новый1"/>
      <sheetName val="6_122"/>
      <sheetName val="6_142"/>
      <sheetName val="6_72"/>
      <sheetName val="6_82"/>
      <sheetName val="6_9_22"/>
      <sheetName val="6_9_12"/>
      <sheetName val="6_92"/>
      <sheetName val="6_10_12"/>
      <sheetName val="6_222"/>
      <sheetName val="6_172"/>
      <sheetName val="6_152"/>
      <sheetName val="6_11_12"/>
      <sheetName val="6_192"/>
      <sheetName val="6_202"/>
      <sheetName val="6_282"/>
      <sheetName val="6_5_1_ТНП2"/>
      <sheetName val="6_132"/>
      <sheetName val="6_232"/>
      <sheetName val="6_242"/>
      <sheetName val="6_212"/>
      <sheetName val="Огл__Графиков2"/>
      <sheetName val="Текущие_цены2"/>
      <sheetName val="Факт_БДР1"/>
      <sheetName val="ДДС_(Форма_№3)1"/>
      <sheetName val="НВВ_по_уровням1"/>
      <sheetName val="износ_по_ТНФ1"/>
      <sheetName val="База_(БАЗА)1"/>
      <sheetName val="справ_1"/>
      <sheetName val="6_11_новый"/>
      <sheetName val="НВВ_по_уровням"/>
      <sheetName val="износ_по_ТНФ"/>
      <sheetName val="База_(БАЗА)"/>
      <sheetName val="справ_"/>
      <sheetName val="Прочти_меня!3"/>
      <sheetName val="6_11_новый2"/>
      <sheetName val="6_123"/>
      <sheetName val="6_143"/>
      <sheetName val="6_73"/>
      <sheetName val="6_83"/>
      <sheetName val="6_9_23"/>
      <sheetName val="6_9_13"/>
      <sheetName val="6_93"/>
      <sheetName val="6_10_13"/>
      <sheetName val="6_223"/>
      <sheetName val="6_173"/>
      <sheetName val="6_153"/>
      <sheetName val="6_11_13"/>
      <sheetName val="6_193"/>
      <sheetName val="6_203"/>
      <sheetName val="6_283"/>
      <sheetName val="6_5_1_ТНП3"/>
      <sheetName val="6_133"/>
      <sheetName val="6_233"/>
      <sheetName val="6_243"/>
      <sheetName val="6_213"/>
      <sheetName val="Огл__Графиков3"/>
      <sheetName val="Текущие_цены3"/>
      <sheetName val="Факт_БДР2"/>
      <sheetName val="ДДС_(Форма_№3)2"/>
      <sheetName val="НВВ_по_уровням2"/>
      <sheetName val="износ_по_ТНФ2"/>
      <sheetName val="База_(БАЗА)2"/>
      <sheetName val="справ_2"/>
      <sheetName val="Прочти_меня!5"/>
      <sheetName val="6_11_новый4"/>
      <sheetName val="6_125"/>
      <sheetName val="6_145"/>
      <sheetName val="6_75"/>
      <sheetName val="6_85"/>
      <sheetName val="6_9_25"/>
      <sheetName val="6_9_15"/>
      <sheetName val="6_95"/>
      <sheetName val="6_10_15"/>
      <sheetName val="6_225"/>
      <sheetName val="6_175"/>
      <sheetName val="6_155"/>
      <sheetName val="6_11_15"/>
      <sheetName val="6_195"/>
      <sheetName val="6_205"/>
      <sheetName val="6_285"/>
      <sheetName val="6_5_1_ТНП5"/>
      <sheetName val="6_135"/>
      <sheetName val="6_235"/>
      <sheetName val="6_245"/>
      <sheetName val="6_215"/>
      <sheetName val="Огл__Графиков5"/>
      <sheetName val="Текущие_цены5"/>
      <sheetName val="Факт_БДР4"/>
      <sheetName val="ДДС_(Форма_№3)4"/>
      <sheetName val="НВВ_по_уровням4"/>
      <sheetName val="износ_по_ТНФ4"/>
      <sheetName val="База_(БАЗА)4"/>
      <sheetName val="справ_4"/>
      <sheetName val="Прочти_меня!6"/>
      <sheetName val="износ_по_ТНФ5"/>
      <sheetName val="6_11_новый5"/>
      <sheetName val="6_126"/>
      <sheetName val="6_146"/>
      <sheetName val="6_76"/>
      <sheetName val="6_86"/>
      <sheetName val="6_9_26"/>
      <sheetName val="6_9_16"/>
      <sheetName val="6_96"/>
      <sheetName val="6_10_16"/>
      <sheetName val="6_226"/>
      <sheetName val="6_176"/>
      <sheetName val="6_156"/>
      <sheetName val="6_11_16"/>
      <sheetName val="6_196"/>
      <sheetName val="6_206"/>
      <sheetName val="6_286"/>
      <sheetName val="6_5_1_ТНП6"/>
      <sheetName val="6_136"/>
      <sheetName val="6_236"/>
      <sheetName val="6_246"/>
      <sheetName val="6_216"/>
      <sheetName val="Огл__Графиков6"/>
      <sheetName val="Текущие_цены6"/>
      <sheetName val="Факт_БДР5"/>
      <sheetName val="ДДС_(Форма_№3)5"/>
      <sheetName val="НВВ_по_уровням5"/>
      <sheetName val="База_(БАЗА)5"/>
      <sheetName val="справ_5"/>
      <sheetName val="Прочти_меня!7"/>
      <sheetName val="износ_по_ТНФ6"/>
      <sheetName val="6_11_новый6"/>
      <sheetName val="6_127"/>
      <sheetName val="6_147"/>
      <sheetName val="6_77"/>
      <sheetName val="6_87"/>
      <sheetName val="6_9_27"/>
      <sheetName val="6_9_17"/>
      <sheetName val="6_97"/>
      <sheetName val="6_10_17"/>
      <sheetName val="6_227"/>
      <sheetName val="6_177"/>
      <sheetName val="6_157"/>
      <sheetName val="6_11_17"/>
      <sheetName val="6_197"/>
      <sheetName val="6_207"/>
      <sheetName val="6_287"/>
      <sheetName val="6_5_1_ТНП7"/>
      <sheetName val="6_137"/>
      <sheetName val="6_237"/>
      <sheetName val="6_247"/>
      <sheetName val="6_217"/>
      <sheetName val="Огл__Графиков7"/>
      <sheetName val="Текущие_цены7"/>
      <sheetName val="Факт_БДР6"/>
      <sheetName val="ДДС_(Форма_№3)6"/>
      <sheetName val="НВВ_по_уровням6"/>
      <sheetName val="База_(БАЗА)6"/>
      <sheetName val="справ_6"/>
      <sheetName val="Приложение 7 (ЕНП)"/>
      <sheetName val="Тарифные разряды"/>
      <sheetName val="Транспорт"/>
      <sheetName val="Остановки"/>
      <sheetName val="5"/>
      <sheetName val="11."/>
      <sheetName val="7"/>
      <sheetName val="10"/>
      <sheetName val="12"/>
      <sheetName val="3."/>
      <sheetName val="9."/>
      <sheetName val="8"/>
      <sheetName val="4."/>
      <sheetName val="11_"/>
      <sheetName val="3_"/>
      <sheetName val="9_"/>
      <sheetName val="4_"/>
      <sheetName val="11_1"/>
      <sheetName val="3_1"/>
      <sheetName val="9_1"/>
      <sheetName val="4_1"/>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Вопросы"/>
      <sheetName val="Реестр"/>
      <sheetName val="CAPEX"/>
      <sheetName val="Кредиты и займы"/>
      <sheetName val="ДЗ"/>
      <sheetName val="КЗ"/>
      <sheetName val="Лизинг"/>
      <sheetName val="Забалансовые об-ва"/>
      <sheetName val="Фин.вложения"/>
      <sheetName val="Выручка"/>
      <sheetName val="Себестоимость и амортизация"/>
      <sheetName val="Прочие доходы и расходы"/>
      <sheetName val="Импорт_комплект_Проект"/>
      <sheetName val="Лист1"/>
      <sheetName val="Template"/>
      <sheetName val="Ставка дисконтирования"/>
      <sheetName val="Проект"/>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B3">
            <v>3</v>
          </cell>
          <cell r="C3">
            <v>31</v>
          </cell>
          <cell r="D3">
            <v>2022</v>
          </cell>
        </row>
        <row r="4">
          <cell r="B4">
            <v>6</v>
          </cell>
          <cell r="C4">
            <v>30</v>
          </cell>
          <cell r="D4">
            <v>2022</v>
          </cell>
        </row>
        <row r="5">
          <cell r="B5">
            <v>9</v>
          </cell>
          <cell r="C5">
            <v>30</v>
          </cell>
          <cell r="D5">
            <v>2022</v>
          </cell>
        </row>
        <row r="6">
          <cell r="B6">
            <v>12</v>
          </cell>
          <cell r="C6">
            <v>31</v>
          </cell>
          <cell r="D6">
            <v>2021</v>
          </cell>
        </row>
      </sheetData>
      <sheetData sheetId="14"/>
      <sheetData sheetId="15"/>
      <sheetData sheetId="1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Microsoft_Word_97_-_2003_Document.doc"/></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3" Type="http://schemas.openxmlformats.org/officeDocument/2006/relationships/hyperlink" Target="https://www.federalreserve.gov/releases/h15/" TargetMode="External"/><Relationship Id="rId2" Type="http://schemas.openxmlformats.org/officeDocument/2006/relationships/hyperlink" Target="http://www.rusbonds.ru/BondCalc.aspx?bond_state=Market&amp;ftid=96318&amp;BondCalcDate=01.01.2014&amp;bondCalcRate=0&amp;bondCalcType=0&amp;Price_Type=0&amp;Price_Clear=100&amp;Price_Full=0&amp;Yield_Type=0&amp;Yield_1=0" TargetMode="External"/><Relationship Id="rId1" Type="http://schemas.openxmlformats.org/officeDocument/2006/relationships/hyperlink" Target="http://www.moex.com/ru/marketdata/indices/state/yieldcurve/"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pageSetUpPr fitToPage="1"/>
  </sheetPr>
  <dimension ref="A2:F43"/>
  <sheetViews>
    <sheetView tabSelected="1" zoomScale="80" zoomScaleNormal="80" workbookViewId="0">
      <pane ySplit="4" topLeftCell="A5" activePane="bottomLeft" state="frozen"/>
      <selection pane="bottomLeft" activeCell="C61" sqref="C61"/>
    </sheetView>
  </sheetViews>
  <sheetFormatPr defaultColWidth="8.85546875" defaultRowHeight="15.75"/>
  <cols>
    <col min="1" max="1" width="7.28515625" style="213" customWidth="1"/>
    <col min="2" max="2" width="104.7109375" style="228" customWidth="1"/>
    <col min="3" max="3" width="21.28515625" style="203" customWidth="1"/>
    <col min="4" max="4" width="58.28515625" style="204" customWidth="1"/>
    <col min="5" max="5" width="57.5703125" style="202" customWidth="1"/>
    <col min="6" max="6" width="52.85546875" style="204" customWidth="1"/>
    <col min="7" max="7" width="19.28515625" style="204" customWidth="1"/>
    <col min="8" max="8" width="30.7109375" style="204" customWidth="1"/>
    <col min="9" max="16384" width="8.85546875" style="204"/>
  </cols>
  <sheetData>
    <row r="2" spans="1:6">
      <c r="B2" s="400" t="s">
        <v>408</v>
      </c>
      <c r="C2" s="402">
        <v>45291</v>
      </c>
    </row>
    <row r="3" spans="1:6" ht="16.5" thickBot="1"/>
    <row r="4" spans="1:6" s="207" customFormat="1" ht="18" thickBot="1">
      <c r="A4" s="205" t="s">
        <v>0</v>
      </c>
      <c r="B4" s="229" t="s">
        <v>1</v>
      </c>
      <c r="C4" s="211" t="s">
        <v>129</v>
      </c>
      <c r="D4" s="206" t="s">
        <v>45</v>
      </c>
      <c r="E4" s="206" t="s">
        <v>128</v>
      </c>
      <c r="F4" s="219"/>
    </row>
    <row r="5" spans="1:6" s="207" customFormat="1" ht="17.25">
      <c r="A5" s="214"/>
      <c r="B5" s="316" t="s">
        <v>136</v>
      </c>
      <c r="C5" s="215"/>
      <c r="D5" s="212"/>
      <c r="E5" s="212"/>
      <c r="F5" s="223"/>
    </row>
    <row r="6" spans="1:6" s="207" customFormat="1" ht="63">
      <c r="A6" s="216" t="s">
        <v>410</v>
      </c>
      <c r="B6" s="230" t="s">
        <v>304</v>
      </c>
      <c r="C6" s="224"/>
      <c r="D6" s="217"/>
      <c r="E6" s="217"/>
      <c r="F6" s="218"/>
    </row>
    <row r="7" spans="1:6" s="207" customFormat="1" ht="353.25" customHeight="1">
      <c r="A7" s="216" t="s">
        <v>411</v>
      </c>
      <c r="B7" s="231" t="s">
        <v>153</v>
      </c>
      <c r="C7" s="227"/>
      <c r="D7" s="217"/>
      <c r="E7" s="217"/>
      <c r="F7" s="218"/>
    </row>
    <row r="8" spans="1:6" s="208" customFormat="1" ht="110.25">
      <c r="A8" s="216" t="s">
        <v>412</v>
      </c>
      <c r="B8" s="235" t="s">
        <v>409</v>
      </c>
      <c r="C8" s="224"/>
      <c r="D8" s="217"/>
      <c r="E8" s="217"/>
      <c r="F8" s="218"/>
    </row>
    <row r="9" spans="1:6" s="208" customFormat="1" ht="31.5">
      <c r="A9" s="216" t="s">
        <v>257</v>
      </c>
      <c r="B9" s="234" t="s">
        <v>140</v>
      </c>
      <c r="C9" s="224"/>
      <c r="D9" s="217"/>
      <c r="E9" s="217"/>
      <c r="F9" s="218"/>
    </row>
    <row r="10" spans="1:6" s="208" customFormat="1" ht="47.25">
      <c r="A10" s="216" t="s">
        <v>258</v>
      </c>
      <c r="B10" s="235" t="s">
        <v>263</v>
      </c>
      <c r="C10" s="224"/>
      <c r="D10" s="217"/>
      <c r="E10" s="217"/>
      <c r="F10" s="218"/>
    </row>
    <row r="11" spans="1:6" s="208" customFormat="1" ht="110.25">
      <c r="A11" s="216" t="s">
        <v>259</v>
      </c>
      <c r="B11" s="235" t="s">
        <v>264</v>
      </c>
      <c r="C11" s="224"/>
      <c r="D11" s="217"/>
      <c r="E11" s="217"/>
      <c r="F11" s="218"/>
    </row>
    <row r="12" spans="1:6" s="208" customFormat="1" ht="111" thickBot="1">
      <c r="A12" s="317" t="s">
        <v>260</v>
      </c>
      <c r="B12" s="236" t="s">
        <v>265</v>
      </c>
      <c r="C12" s="226"/>
      <c r="D12" s="209"/>
      <c r="E12" s="209"/>
      <c r="F12" s="222"/>
    </row>
    <row r="13" spans="1:6" s="208" customFormat="1">
      <c r="A13" s="404" t="s">
        <v>261</v>
      </c>
      <c r="B13" s="405" t="s">
        <v>150</v>
      </c>
      <c r="C13" s="412"/>
      <c r="D13" s="407"/>
      <c r="E13" s="407"/>
      <c r="F13" s="408"/>
    </row>
    <row r="14" spans="1:6" s="208" customFormat="1">
      <c r="A14" s="216"/>
      <c r="B14" s="232" t="s">
        <v>151</v>
      </c>
      <c r="C14" s="224"/>
      <c r="D14" s="217"/>
      <c r="E14" s="217"/>
      <c r="F14" s="218"/>
    </row>
    <row r="15" spans="1:6" s="208" customFormat="1" ht="31.5">
      <c r="A15" s="216" t="s">
        <v>278</v>
      </c>
      <c r="B15" s="237" t="s">
        <v>266</v>
      </c>
      <c r="C15" s="313"/>
      <c r="D15" s="217"/>
      <c r="E15" s="314"/>
      <c r="F15" s="315"/>
    </row>
    <row r="16" spans="1:6" s="208" customFormat="1" ht="47.25">
      <c r="A16" s="216" t="s">
        <v>279</v>
      </c>
      <c r="B16" s="233" t="s">
        <v>267</v>
      </c>
      <c r="C16" s="210"/>
      <c r="D16" s="217"/>
      <c r="E16" s="210"/>
      <c r="F16" s="218"/>
    </row>
    <row r="17" spans="1:6" s="208" customFormat="1" ht="47.25">
      <c r="A17" s="216" t="s">
        <v>280</v>
      </c>
      <c r="B17" s="231" t="s">
        <v>268</v>
      </c>
      <c r="C17" s="225"/>
      <c r="D17" s="220"/>
      <c r="E17" s="220"/>
      <c r="F17" s="221"/>
    </row>
    <row r="18" spans="1:6" s="208" customFormat="1" ht="31.5">
      <c r="A18" s="216" t="s">
        <v>281</v>
      </c>
      <c r="B18" s="237" t="s">
        <v>269</v>
      </c>
      <c r="C18" s="227"/>
      <c r="D18" s="210"/>
      <c r="E18" s="217"/>
      <c r="F18" s="218"/>
    </row>
    <row r="19" spans="1:6" s="208" customFormat="1" ht="47.25">
      <c r="A19" s="216" t="s">
        <v>282</v>
      </c>
      <c r="B19" s="237" t="s">
        <v>270</v>
      </c>
      <c r="C19" s="225"/>
      <c r="D19" s="220"/>
      <c r="E19" s="220"/>
      <c r="F19" s="221"/>
    </row>
    <row r="20" spans="1:6" s="208" customFormat="1" ht="63">
      <c r="A20" s="216" t="s">
        <v>283</v>
      </c>
      <c r="B20" s="234" t="s">
        <v>271</v>
      </c>
      <c r="C20" s="225"/>
      <c r="D20" s="220"/>
      <c r="E20" s="220"/>
      <c r="F20" s="221"/>
    </row>
    <row r="21" spans="1:6" s="208" customFormat="1" ht="63">
      <c r="A21" s="216" t="s">
        <v>284</v>
      </c>
      <c r="B21" s="235" t="s">
        <v>272</v>
      </c>
      <c r="C21" s="224"/>
      <c r="D21" s="217"/>
      <c r="E21" s="217"/>
      <c r="F21" s="218"/>
    </row>
    <row r="22" spans="1:6" s="208" customFormat="1" ht="31.5">
      <c r="A22" s="216" t="s">
        <v>285</v>
      </c>
      <c r="B22" s="234" t="s">
        <v>273</v>
      </c>
      <c r="C22" s="225"/>
      <c r="D22" s="220"/>
      <c r="E22" s="220"/>
      <c r="F22" s="221"/>
    </row>
    <row r="23" spans="1:6" s="208" customFormat="1" ht="31.5">
      <c r="A23" s="216" t="s">
        <v>286</v>
      </c>
      <c r="B23" s="234" t="s">
        <v>305</v>
      </c>
      <c r="C23" s="225"/>
      <c r="D23" s="231"/>
      <c r="E23" s="220"/>
      <c r="F23" s="221"/>
    </row>
    <row r="24" spans="1:6" s="208" customFormat="1" ht="31.5">
      <c r="A24" s="216" t="s">
        <v>287</v>
      </c>
      <c r="B24" s="234" t="s">
        <v>274</v>
      </c>
      <c r="C24" s="225"/>
      <c r="D24" s="233"/>
      <c r="E24" s="220"/>
      <c r="F24" s="221"/>
    </row>
    <row r="25" spans="1:6" s="208" customFormat="1" ht="47.25">
      <c r="A25" s="216" t="s">
        <v>288</v>
      </c>
      <c r="B25" s="235" t="s">
        <v>152</v>
      </c>
      <c r="C25" s="225"/>
      <c r="D25" s="220"/>
      <c r="E25" s="220"/>
      <c r="F25" s="221"/>
    </row>
    <row r="26" spans="1:6" s="208" customFormat="1" ht="79.5" thickBot="1">
      <c r="A26" s="317" t="s">
        <v>289</v>
      </c>
      <c r="B26" s="236" t="s">
        <v>275</v>
      </c>
      <c r="C26" s="409"/>
      <c r="D26" s="410"/>
      <c r="E26" s="410"/>
      <c r="F26" s="411"/>
    </row>
    <row r="27" spans="1:6" s="208" customFormat="1">
      <c r="A27" s="404" t="s">
        <v>262</v>
      </c>
      <c r="B27" s="405" t="s">
        <v>428</v>
      </c>
      <c r="C27" s="412"/>
      <c r="D27" s="407"/>
      <c r="E27" s="407"/>
      <c r="F27" s="408"/>
    </row>
    <row r="28" spans="1:6" s="208" customFormat="1">
      <c r="A28" s="216"/>
      <c r="B28" s="232" t="s">
        <v>151</v>
      </c>
      <c r="C28" s="224"/>
      <c r="D28" s="217"/>
      <c r="E28" s="217"/>
      <c r="F28" s="218"/>
    </row>
    <row r="29" spans="1:6" s="208" customFormat="1" ht="31.5">
      <c r="A29" s="216" t="s">
        <v>413</v>
      </c>
      <c r="B29" s="237" t="s">
        <v>429</v>
      </c>
      <c r="C29" s="224"/>
      <c r="D29" s="217"/>
      <c r="E29" s="217"/>
      <c r="F29" s="217"/>
    </row>
    <row r="30" spans="1:6" s="208" customFormat="1" ht="47.25">
      <c r="A30" s="216" t="s">
        <v>414</v>
      </c>
      <c r="B30" s="233" t="s">
        <v>267</v>
      </c>
      <c r="C30" s="217"/>
      <c r="D30" s="217"/>
      <c r="E30" s="217"/>
      <c r="F30" s="217"/>
    </row>
    <row r="31" spans="1:6" s="208" customFormat="1" ht="47.25">
      <c r="A31" s="216" t="s">
        <v>415</v>
      </c>
      <c r="B31" s="231" t="s">
        <v>268</v>
      </c>
      <c r="C31" s="225"/>
      <c r="D31" s="220"/>
      <c r="E31" s="220"/>
      <c r="F31" s="221"/>
    </row>
    <row r="32" spans="1:6" s="208" customFormat="1" ht="31.5">
      <c r="A32" s="216" t="s">
        <v>416</v>
      </c>
      <c r="B32" s="237" t="s">
        <v>269</v>
      </c>
      <c r="C32" s="227"/>
      <c r="D32" s="210"/>
      <c r="E32" s="217"/>
      <c r="F32" s="218"/>
    </row>
    <row r="33" spans="1:6" s="208" customFormat="1" ht="47.25">
      <c r="A33" s="216" t="s">
        <v>417</v>
      </c>
      <c r="B33" s="237" t="s">
        <v>270</v>
      </c>
      <c r="C33" s="225"/>
      <c r="D33" s="220"/>
      <c r="E33" s="220"/>
      <c r="F33" s="221"/>
    </row>
    <row r="34" spans="1:6" s="208" customFormat="1" ht="63">
      <c r="A34" s="216" t="s">
        <v>418</v>
      </c>
      <c r="B34" s="234" t="s">
        <v>271</v>
      </c>
      <c r="C34" s="225"/>
      <c r="D34" s="220"/>
      <c r="E34" s="220"/>
      <c r="F34" s="221"/>
    </row>
    <row r="35" spans="1:6" s="208" customFormat="1" ht="63">
      <c r="A35" s="216" t="s">
        <v>419</v>
      </c>
      <c r="B35" s="235" t="s">
        <v>430</v>
      </c>
      <c r="C35" s="224"/>
      <c r="D35" s="217"/>
      <c r="E35" s="217"/>
      <c r="F35" s="218"/>
    </row>
    <row r="36" spans="1:6" s="208" customFormat="1" ht="31.5">
      <c r="A36" s="216" t="s">
        <v>420</v>
      </c>
      <c r="B36" s="234" t="s">
        <v>273</v>
      </c>
      <c r="C36" s="225"/>
      <c r="D36" s="220"/>
      <c r="E36" s="220"/>
      <c r="F36" s="221"/>
    </row>
    <row r="37" spans="1:6" s="208" customFormat="1" ht="31.5">
      <c r="A37" s="216" t="s">
        <v>421</v>
      </c>
      <c r="B37" s="234" t="s">
        <v>305</v>
      </c>
      <c r="C37" s="225"/>
      <c r="D37" s="231"/>
      <c r="E37" s="220"/>
      <c r="F37" s="221"/>
    </row>
    <row r="38" spans="1:6" s="208" customFormat="1" ht="31.5">
      <c r="A38" s="216" t="s">
        <v>422</v>
      </c>
      <c r="B38" s="234" t="s">
        <v>274</v>
      </c>
      <c r="C38" s="225"/>
      <c r="D38" s="233"/>
      <c r="E38" s="220"/>
      <c r="F38" s="221"/>
    </row>
    <row r="39" spans="1:6" s="208" customFormat="1" ht="47.25">
      <c r="A39" s="216" t="s">
        <v>423</v>
      </c>
      <c r="B39" s="235" t="s">
        <v>431</v>
      </c>
      <c r="C39" s="225"/>
      <c r="D39" s="220"/>
      <c r="E39" s="220"/>
      <c r="F39" s="221"/>
    </row>
    <row r="40" spans="1:6" s="208" customFormat="1" ht="79.5" thickBot="1">
      <c r="A40" s="317" t="s">
        <v>424</v>
      </c>
      <c r="B40" s="236" t="s">
        <v>432</v>
      </c>
      <c r="C40" s="409"/>
      <c r="D40" s="410"/>
      <c r="E40" s="410"/>
      <c r="F40" s="411"/>
    </row>
    <row r="41" spans="1:6" s="208" customFormat="1">
      <c r="A41" s="404" t="s">
        <v>425</v>
      </c>
      <c r="B41" s="405" t="s">
        <v>276</v>
      </c>
      <c r="C41" s="406"/>
      <c r="D41" s="407"/>
      <c r="E41" s="407"/>
      <c r="F41" s="408"/>
    </row>
    <row r="42" spans="1:6" s="208" customFormat="1" ht="78.75">
      <c r="A42" s="403" t="s">
        <v>427</v>
      </c>
      <c r="B42" s="235" t="s">
        <v>277</v>
      </c>
      <c r="C42" s="224"/>
      <c r="D42" s="217"/>
      <c r="E42" s="217"/>
      <c r="F42" s="218"/>
    </row>
    <row r="43" spans="1:6" s="208" customFormat="1" ht="32.25" thickBot="1">
      <c r="A43" s="317" t="s">
        <v>426</v>
      </c>
      <c r="B43" s="236" t="s">
        <v>306</v>
      </c>
      <c r="C43" s="226"/>
      <c r="D43" s="209"/>
      <c r="E43" s="209"/>
      <c r="F43" s="222"/>
    </row>
  </sheetData>
  <pageMargins left="0" right="0" top="0" bottom="0" header="0" footer="0"/>
  <pageSetup paperSize="9" scale="48" fitToHeight="0" orientation="landscape" r:id="rId1"/>
  <drawing r:id="rId2"/>
  <legacyDrawing r:id="rId3"/>
  <oleObjects>
    <mc:AlternateContent xmlns:mc="http://schemas.openxmlformats.org/markup-compatibility/2006">
      <mc:Choice Requires="x14">
        <oleObject progId="Word.Document.8" dvAspect="DVASPECT_ICON" shapeId="1028" r:id="rId4">
          <objectPr defaultSize="0" autoPict="0" r:id="rId5">
            <anchor moveWithCells="1">
              <from>
                <xdr:col>2</xdr:col>
                <xdr:colOff>114300</xdr:colOff>
                <xdr:row>6</xdr:row>
                <xdr:rowOff>723900</xdr:rowOff>
              </from>
              <to>
                <xdr:col>2</xdr:col>
                <xdr:colOff>1276350</xdr:colOff>
                <xdr:row>6</xdr:row>
                <xdr:rowOff>1590675</xdr:rowOff>
              </to>
            </anchor>
          </objectPr>
        </oleObject>
      </mc:Choice>
      <mc:Fallback>
        <oleObject progId="Word.Document.8" dvAspect="DVASPECT_ICON" shapeId="1028" r:id="rId4"/>
      </mc:Fallback>
    </mc:AlternateContent>
  </oleObjec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справочник!$J$2:$J$10</xm:f>
          </x14:formula1>
          <xm:sqref>C2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36"/>
  <sheetViews>
    <sheetView zoomScale="80" zoomScaleNormal="80" workbookViewId="0">
      <selection activeCell="C9" sqref="C9"/>
    </sheetView>
  </sheetViews>
  <sheetFormatPr defaultColWidth="8.85546875" defaultRowHeight="12.75"/>
  <cols>
    <col min="1" max="1" width="5.7109375" style="320" customWidth="1"/>
    <col min="2" max="2" width="14.5703125" style="320" customWidth="1"/>
    <col min="3" max="3" width="26.140625" style="320" customWidth="1"/>
    <col min="4" max="4" width="18.85546875" style="320" customWidth="1"/>
    <col min="5" max="5" width="38.42578125" style="320" customWidth="1"/>
    <col min="6" max="6" width="16.7109375" style="320" customWidth="1"/>
    <col min="7" max="7" width="22.85546875" style="320" customWidth="1"/>
    <col min="8" max="8" width="18.42578125" style="320" customWidth="1"/>
    <col min="9" max="9" width="12.28515625" style="320" customWidth="1"/>
    <col min="10" max="10" width="17.28515625" style="320" customWidth="1"/>
    <col min="11" max="12" width="12.28515625" style="320" customWidth="1"/>
    <col min="13" max="13" width="16.28515625" style="320" customWidth="1"/>
    <col min="14" max="14" width="13.42578125" style="320" bestFit="1" customWidth="1"/>
    <col min="15" max="15" width="18.7109375" style="320" customWidth="1"/>
    <col min="16" max="16" width="31.42578125" style="320" customWidth="1"/>
    <col min="17" max="17" width="32.7109375" style="320" customWidth="1"/>
    <col min="18" max="18" width="18.5703125" style="320" customWidth="1"/>
    <col min="19" max="19" width="12.28515625" style="320" customWidth="1"/>
    <col min="20" max="20" width="13.42578125" style="320" bestFit="1" customWidth="1"/>
    <col min="21" max="21" width="8.85546875" style="320"/>
    <col min="22" max="22" width="10.42578125" style="320" customWidth="1"/>
    <col min="23" max="23" width="10" style="320" bestFit="1" customWidth="1"/>
    <col min="24" max="16384" width="8.85546875" style="320"/>
  </cols>
  <sheetData>
    <row r="1" spans="1:20">
      <c r="A1" s="319" t="s">
        <v>131</v>
      </c>
      <c r="B1" s="319"/>
      <c r="C1" s="319"/>
      <c r="D1" s="319"/>
    </row>
    <row r="2" spans="1:20">
      <c r="A2" s="321"/>
      <c r="B2" s="321"/>
      <c r="C2" s="321"/>
      <c r="D2" s="321"/>
      <c r="I2" s="322"/>
      <c r="J2" s="322"/>
    </row>
    <row r="3" spans="1:20" ht="13.5" customHeight="1">
      <c r="A3" s="415" t="s">
        <v>0</v>
      </c>
      <c r="B3" s="416" t="s">
        <v>179</v>
      </c>
      <c r="C3" s="419" t="s">
        <v>379</v>
      </c>
      <c r="D3" s="416" t="s">
        <v>180</v>
      </c>
      <c r="E3" s="415" t="s">
        <v>135</v>
      </c>
      <c r="F3" s="415" t="s">
        <v>46</v>
      </c>
      <c r="G3" s="415" t="s">
        <v>138</v>
      </c>
      <c r="H3" s="415" t="s">
        <v>297</v>
      </c>
      <c r="I3" s="415" t="s">
        <v>47</v>
      </c>
      <c r="J3" s="415" t="s">
        <v>134</v>
      </c>
      <c r="K3" s="415" t="s">
        <v>48</v>
      </c>
      <c r="L3" s="415" t="s">
        <v>130</v>
      </c>
      <c r="M3" s="415" t="s">
        <v>298</v>
      </c>
      <c r="N3" s="415" t="s">
        <v>299</v>
      </c>
      <c r="O3" s="415" t="s">
        <v>300</v>
      </c>
      <c r="P3" s="415" t="s">
        <v>308</v>
      </c>
      <c r="Q3" s="415" t="s">
        <v>154</v>
      </c>
      <c r="R3" s="415" t="s">
        <v>132</v>
      </c>
      <c r="S3" s="415" t="s">
        <v>133</v>
      </c>
      <c r="T3" s="415"/>
    </row>
    <row r="4" spans="1:20" ht="66.75" customHeight="1">
      <c r="A4" s="415"/>
      <c r="B4" s="417"/>
      <c r="C4" s="419"/>
      <c r="D4" s="417"/>
      <c r="E4" s="415"/>
      <c r="F4" s="415"/>
      <c r="G4" s="415"/>
      <c r="H4" s="415"/>
      <c r="I4" s="415"/>
      <c r="J4" s="415"/>
      <c r="K4" s="415"/>
      <c r="L4" s="415"/>
      <c r="M4" s="415"/>
      <c r="N4" s="415" t="s">
        <v>49</v>
      </c>
      <c r="O4" s="415"/>
      <c r="P4" s="415"/>
      <c r="Q4" s="415"/>
      <c r="R4" s="415"/>
      <c r="S4" s="333" t="s">
        <v>50</v>
      </c>
      <c r="T4" s="333" t="s">
        <v>51</v>
      </c>
    </row>
    <row r="5" spans="1:20">
      <c r="A5" s="376">
        <v>1</v>
      </c>
      <c r="B5" s="376"/>
      <c r="C5" s="376"/>
      <c r="D5" s="376"/>
      <c r="E5" s="377" t="s">
        <v>137</v>
      </c>
      <c r="F5" s="378"/>
      <c r="G5" s="378"/>
      <c r="H5" s="378"/>
      <c r="I5" s="379"/>
      <c r="J5" s="379"/>
      <c r="K5" s="379"/>
      <c r="L5" s="379"/>
      <c r="M5" s="379"/>
      <c r="N5" s="380">
        <f>R5+S5+T5</f>
        <v>0</v>
      </c>
      <c r="O5" s="379"/>
      <c r="P5" s="381"/>
      <c r="Q5" s="379"/>
      <c r="R5" s="382"/>
      <c r="S5" s="383"/>
      <c r="T5" s="383"/>
    </row>
    <row r="6" spans="1:20">
      <c r="A6" s="376"/>
      <c r="B6" s="376" t="s">
        <v>333</v>
      </c>
      <c r="C6" s="376" t="s">
        <v>333</v>
      </c>
      <c r="D6" s="376" t="s">
        <v>333</v>
      </c>
      <c r="E6" s="377" t="s">
        <v>301</v>
      </c>
      <c r="F6" s="378"/>
      <c r="G6" s="378"/>
      <c r="H6" s="378"/>
      <c r="I6" s="379"/>
      <c r="J6" s="379"/>
      <c r="K6" s="379"/>
      <c r="L6" s="379"/>
      <c r="M6" s="379"/>
      <c r="N6" s="380">
        <f t="shared" ref="N6:N18" si="0">R6+S6+T6</f>
        <v>0</v>
      </c>
      <c r="O6" s="379"/>
      <c r="P6" s="381"/>
      <c r="Q6" s="379"/>
      <c r="R6" s="382"/>
      <c r="S6" s="383"/>
      <c r="T6" s="383"/>
    </row>
    <row r="7" spans="1:20">
      <c r="A7" s="376"/>
      <c r="B7" s="376" t="s">
        <v>333</v>
      </c>
      <c r="C7" s="376" t="s">
        <v>333</v>
      </c>
      <c r="D7" s="376" t="s">
        <v>333</v>
      </c>
      <c r="E7" s="377"/>
      <c r="F7" s="378"/>
      <c r="G7" s="378"/>
      <c r="H7" s="378"/>
      <c r="I7" s="379"/>
      <c r="J7" s="379"/>
      <c r="K7" s="379"/>
      <c r="L7" s="379"/>
      <c r="M7" s="379"/>
      <c r="N7" s="380">
        <f t="shared" si="0"/>
        <v>0</v>
      </c>
      <c r="O7" s="379"/>
      <c r="P7" s="381"/>
      <c r="Q7" s="379"/>
      <c r="R7" s="382"/>
      <c r="S7" s="383"/>
      <c r="T7" s="383"/>
    </row>
    <row r="8" spans="1:20">
      <c r="A8" s="376"/>
      <c r="B8" s="376" t="s">
        <v>333</v>
      </c>
      <c r="C8" s="376" t="s">
        <v>333</v>
      </c>
      <c r="D8" s="376" t="s">
        <v>333</v>
      </c>
      <c r="E8" s="377"/>
      <c r="F8" s="378"/>
      <c r="G8" s="378"/>
      <c r="H8" s="378"/>
      <c r="I8" s="379"/>
      <c r="J8" s="379"/>
      <c r="K8" s="379"/>
      <c r="L8" s="379"/>
      <c r="M8" s="379"/>
      <c r="N8" s="380">
        <f t="shared" si="0"/>
        <v>0</v>
      </c>
      <c r="O8" s="379"/>
      <c r="P8" s="381"/>
      <c r="Q8" s="379"/>
      <c r="R8" s="382"/>
      <c r="S8" s="383"/>
      <c r="T8" s="383"/>
    </row>
    <row r="9" spans="1:20">
      <c r="A9" s="376"/>
      <c r="B9" s="376" t="s">
        <v>333</v>
      </c>
      <c r="C9" s="376" t="s">
        <v>333</v>
      </c>
      <c r="D9" s="376" t="s">
        <v>333</v>
      </c>
      <c r="E9" s="377"/>
      <c r="F9" s="378"/>
      <c r="G9" s="378"/>
      <c r="H9" s="378"/>
      <c r="I9" s="379"/>
      <c r="J9" s="379"/>
      <c r="K9" s="379"/>
      <c r="L9" s="379"/>
      <c r="M9" s="379"/>
      <c r="N9" s="380">
        <f t="shared" si="0"/>
        <v>0</v>
      </c>
      <c r="O9" s="379"/>
      <c r="P9" s="381"/>
      <c r="Q9" s="379"/>
      <c r="R9" s="382"/>
      <c r="S9" s="383"/>
      <c r="T9" s="383"/>
    </row>
    <row r="10" spans="1:20">
      <c r="A10" s="376"/>
      <c r="B10" s="376" t="s">
        <v>333</v>
      </c>
      <c r="C10" s="376" t="s">
        <v>333</v>
      </c>
      <c r="D10" s="376" t="s">
        <v>333</v>
      </c>
      <c r="E10" s="377"/>
      <c r="F10" s="378"/>
      <c r="G10" s="378"/>
      <c r="H10" s="378"/>
      <c r="I10" s="379"/>
      <c r="J10" s="379"/>
      <c r="K10" s="379"/>
      <c r="L10" s="379"/>
      <c r="M10" s="379"/>
      <c r="N10" s="380">
        <f t="shared" si="0"/>
        <v>0</v>
      </c>
      <c r="O10" s="379"/>
      <c r="P10" s="381"/>
      <c r="Q10" s="379"/>
      <c r="R10" s="382"/>
      <c r="S10" s="383"/>
      <c r="T10" s="383"/>
    </row>
    <row r="11" spans="1:20">
      <c r="A11" s="376"/>
      <c r="B11" s="376" t="s">
        <v>333</v>
      </c>
      <c r="C11" s="376" t="s">
        <v>333</v>
      </c>
      <c r="D11" s="376" t="s">
        <v>333</v>
      </c>
      <c r="E11" s="377"/>
      <c r="F11" s="378"/>
      <c r="G11" s="378"/>
      <c r="H11" s="378"/>
      <c r="I11" s="379"/>
      <c r="J11" s="379"/>
      <c r="K11" s="379"/>
      <c r="L11" s="379"/>
      <c r="M11" s="379"/>
      <c r="N11" s="380"/>
      <c r="O11" s="379"/>
      <c r="P11" s="381"/>
      <c r="Q11" s="379"/>
      <c r="R11" s="382"/>
      <c r="S11" s="383"/>
      <c r="T11" s="383"/>
    </row>
    <row r="12" spans="1:20">
      <c r="A12" s="376"/>
      <c r="B12" s="376" t="s">
        <v>333</v>
      </c>
      <c r="C12" s="376" t="s">
        <v>333</v>
      </c>
      <c r="D12" s="376" t="s">
        <v>333</v>
      </c>
      <c r="E12" s="377"/>
      <c r="F12" s="378"/>
      <c r="G12" s="378"/>
      <c r="H12" s="378"/>
      <c r="I12" s="379"/>
      <c r="J12" s="379"/>
      <c r="K12" s="379"/>
      <c r="L12" s="379"/>
      <c r="M12" s="379"/>
      <c r="N12" s="380"/>
      <c r="O12" s="379"/>
      <c r="P12" s="381"/>
      <c r="Q12" s="379"/>
      <c r="R12" s="382"/>
      <c r="S12" s="383"/>
      <c r="T12" s="383"/>
    </row>
    <row r="13" spans="1:20">
      <c r="A13" s="376"/>
      <c r="B13" s="376" t="s">
        <v>333</v>
      </c>
      <c r="C13" s="376" t="s">
        <v>333</v>
      </c>
      <c r="D13" s="376" t="s">
        <v>333</v>
      </c>
      <c r="E13" s="377"/>
      <c r="F13" s="378"/>
      <c r="G13" s="378"/>
      <c r="H13" s="378"/>
      <c r="I13" s="379"/>
      <c r="J13" s="379"/>
      <c r="K13" s="379"/>
      <c r="L13" s="379"/>
      <c r="M13" s="379"/>
      <c r="N13" s="380"/>
      <c r="O13" s="379"/>
      <c r="P13" s="381"/>
      <c r="Q13" s="379"/>
      <c r="R13" s="382"/>
      <c r="S13" s="383"/>
      <c r="T13" s="383"/>
    </row>
    <row r="14" spans="1:20">
      <c r="A14" s="376"/>
      <c r="B14" s="376" t="s">
        <v>333</v>
      </c>
      <c r="C14" s="376" t="s">
        <v>333</v>
      </c>
      <c r="D14" s="376" t="s">
        <v>333</v>
      </c>
      <c r="E14" s="377"/>
      <c r="F14" s="378"/>
      <c r="G14" s="378"/>
      <c r="H14" s="378"/>
      <c r="I14" s="379"/>
      <c r="J14" s="379"/>
      <c r="K14" s="379"/>
      <c r="L14" s="379"/>
      <c r="M14" s="379"/>
      <c r="N14" s="380"/>
      <c r="O14" s="379"/>
      <c r="P14" s="381"/>
      <c r="Q14" s="379"/>
      <c r="R14" s="382"/>
      <c r="S14" s="383"/>
      <c r="T14" s="383"/>
    </row>
    <row r="15" spans="1:20">
      <c r="A15" s="376"/>
      <c r="B15" s="376" t="s">
        <v>333</v>
      </c>
      <c r="C15" s="376" t="s">
        <v>333</v>
      </c>
      <c r="D15" s="376" t="s">
        <v>333</v>
      </c>
      <c r="E15" s="377"/>
      <c r="F15" s="378"/>
      <c r="G15" s="378"/>
      <c r="H15" s="378"/>
      <c r="I15" s="379"/>
      <c r="J15" s="379"/>
      <c r="K15" s="379"/>
      <c r="L15" s="379"/>
      <c r="M15" s="379"/>
      <c r="N15" s="380"/>
      <c r="O15" s="379"/>
      <c r="P15" s="381"/>
      <c r="Q15" s="379"/>
      <c r="R15" s="382"/>
      <c r="S15" s="383"/>
      <c r="T15" s="383"/>
    </row>
    <row r="16" spans="1:20">
      <c r="A16" s="376">
        <v>2</v>
      </c>
      <c r="B16" s="376"/>
      <c r="C16" s="376"/>
      <c r="D16" s="376"/>
      <c r="E16" s="377" t="s">
        <v>139</v>
      </c>
      <c r="F16" s="378"/>
      <c r="G16" s="378"/>
      <c r="H16" s="378"/>
      <c r="I16" s="379"/>
      <c r="J16" s="379"/>
      <c r="K16" s="379"/>
      <c r="L16" s="379"/>
      <c r="M16" s="379"/>
      <c r="N16" s="380">
        <f t="shared" si="0"/>
        <v>0</v>
      </c>
      <c r="O16" s="379"/>
      <c r="P16" s="381"/>
      <c r="Q16" s="379"/>
      <c r="R16" s="382"/>
      <c r="S16" s="383"/>
      <c r="T16" s="383"/>
    </row>
    <row r="17" spans="1:20">
      <c r="A17" s="376"/>
      <c r="B17" s="376" t="s">
        <v>333</v>
      </c>
      <c r="C17" s="376" t="s">
        <v>333</v>
      </c>
      <c r="D17" s="376" t="s">
        <v>333</v>
      </c>
      <c r="E17" s="377" t="s">
        <v>301</v>
      </c>
      <c r="F17" s="378"/>
      <c r="G17" s="378"/>
      <c r="H17" s="378"/>
      <c r="I17" s="379"/>
      <c r="J17" s="379"/>
      <c r="K17" s="379"/>
      <c r="L17" s="379"/>
      <c r="M17" s="379"/>
      <c r="N17" s="380">
        <f t="shared" si="0"/>
        <v>0</v>
      </c>
      <c r="O17" s="379"/>
      <c r="P17" s="381"/>
      <c r="Q17" s="379"/>
      <c r="R17" s="382"/>
      <c r="S17" s="383"/>
      <c r="T17" s="383"/>
    </row>
    <row r="18" spans="1:20">
      <c r="A18" s="376"/>
      <c r="B18" s="376" t="s">
        <v>333</v>
      </c>
      <c r="C18" s="376" t="s">
        <v>333</v>
      </c>
      <c r="D18" s="376" t="s">
        <v>333</v>
      </c>
      <c r="E18" s="377" t="s">
        <v>301</v>
      </c>
      <c r="F18" s="378"/>
      <c r="G18" s="378"/>
      <c r="H18" s="378"/>
      <c r="I18" s="379"/>
      <c r="J18" s="379"/>
      <c r="K18" s="379"/>
      <c r="L18" s="379"/>
      <c r="M18" s="379"/>
      <c r="N18" s="380">
        <f t="shared" si="0"/>
        <v>0</v>
      </c>
      <c r="O18" s="379"/>
      <c r="P18" s="381"/>
      <c r="Q18" s="379"/>
      <c r="R18" s="382"/>
      <c r="S18" s="383"/>
      <c r="T18" s="383"/>
    </row>
    <row r="19" spans="1:20">
      <c r="A19" s="376"/>
      <c r="B19" s="376" t="s">
        <v>333</v>
      </c>
      <c r="C19" s="376" t="s">
        <v>333</v>
      </c>
      <c r="D19" s="376" t="s">
        <v>333</v>
      </c>
      <c r="E19" s="377"/>
      <c r="F19" s="378"/>
      <c r="G19" s="378"/>
      <c r="H19" s="378"/>
      <c r="I19" s="379"/>
      <c r="J19" s="379"/>
      <c r="K19" s="379"/>
      <c r="L19" s="379"/>
      <c r="M19" s="379"/>
      <c r="N19" s="380"/>
      <c r="O19" s="379"/>
      <c r="P19" s="381"/>
      <c r="Q19" s="379"/>
      <c r="R19" s="382"/>
      <c r="S19" s="383"/>
      <c r="T19" s="383"/>
    </row>
    <row r="20" spans="1:20">
      <c r="A20" s="376"/>
      <c r="B20" s="376" t="s">
        <v>333</v>
      </c>
      <c r="C20" s="376" t="s">
        <v>333</v>
      </c>
      <c r="D20" s="376" t="s">
        <v>333</v>
      </c>
      <c r="E20" s="377"/>
      <c r="F20" s="378"/>
      <c r="G20" s="378"/>
      <c r="H20" s="378"/>
      <c r="I20" s="379"/>
      <c r="J20" s="379"/>
      <c r="K20" s="379"/>
      <c r="L20" s="379"/>
      <c r="M20" s="379"/>
      <c r="N20" s="380"/>
      <c r="O20" s="379"/>
      <c r="P20" s="381"/>
      <c r="Q20" s="379"/>
      <c r="R20" s="382"/>
      <c r="S20" s="383"/>
      <c r="T20" s="383"/>
    </row>
    <row r="21" spans="1:20">
      <c r="A21" s="376"/>
      <c r="B21" s="376" t="s">
        <v>333</v>
      </c>
      <c r="C21" s="376" t="s">
        <v>333</v>
      </c>
      <c r="D21" s="376" t="s">
        <v>333</v>
      </c>
      <c r="E21" s="377"/>
      <c r="F21" s="378"/>
      <c r="G21" s="378"/>
      <c r="H21" s="378"/>
      <c r="I21" s="379"/>
      <c r="J21" s="379"/>
      <c r="K21" s="379"/>
      <c r="L21" s="379"/>
      <c r="M21" s="379"/>
      <c r="N21" s="380"/>
      <c r="O21" s="379"/>
      <c r="P21" s="381"/>
      <c r="Q21" s="379"/>
      <c r="R21" s="382"/>
      <c r="S21" s="383"/>
      <c r="T21" s="383"/>
    </row>
    <row r="22" spans="1:20" ht="25.5">
      <c r="A22" s="376">
        <v>3</v>
      </c>
      <c r="B22" s="376"/>
      <c r="C22" s="376"/>
      <c r="D22" s="376"/>
      <c r="E22" s="384" t="s">
        <v>307</v>
      </c>
      <c r="F22" s="378"/>
      <c r="G22" s="378"/>
      <c r="H22" s="378"/>
      <c r="I22" s="379"/>
      <c r="J22" s="379"/>
      <c r="K22" s="379"/>
      <c r="L22" s="379"/>
      <c r="M22" s="379"/>
      <c r="N22" s="380">
        <f>R22+S22+T22</f>
        <v>0</v>
      </c>
      <c r="O22" s="379"/>
      <c r="P22" s="381"/>
      <c r="Q22" s="379"/>
      <c r="R22" s="382"/>
      <c r="S22" s="383"/>
      <c r="T22" s="383"/>
    </row>
    <row r="23" spans="1:20">
      <c r="A23" s="376"/>
      <c r="B23" s="376" t="s">
        <v>333</v>
      </c>
      <c r="C23" s="376" t="s">
        <v>333</v>
      </c>
      <c r="D23" s="376" t="s">
        <v>333</v>
      </c>
      <c r="E23" s="377" t="s">
        <v>301</v>
      </c>
      <c r="F23" s="378"/>
      <c r="G23" s="378"/>
      <c r="H23" s="378"/>
      <c r="I23" s="379"/>
      <c r="J23" s="379"/>
      <c r="K23" s="379"/>
      <c r="L23" s="379"/>
      <c r="M23" s="379"/>
      <c r="N23" s="380">
        <f>R23+S23+T23</f>
        <v>0</v>
      </c>
      <c r="O23" s="379"/>
      <c r="P23" s="381"/>
      <c r="Q23" s="379"/>
      <c r="R23" s="382"/>
      <c r="S23" s="383"/>
      <c r="T23" s="383"/>
    </row>
    <row r="24" spans="1:20">
      <c r="A24" s="376"/>
      <c r="B24" s="376" t="s">
        <v>333</v>
      </c>
      <c r="C24" s="376" t="s">
        <v>333</v>
      </c>
      <c r="D24" s="376" t="s">
        <v>333</v>
      </c>
      <c r="E24" s="377" t="s">
        <v>301</v>
      </c>
      <c r="F24" s="378"/>
      <c r="G24" s="378"/>
      <c r="H24" s="378"/>
      <c r="I24" s="379"/>
      <c r="J24" s="379"/>
      <c r="K24" s="379"/>
      <c r="L24" s="379"/>
      <c r="M24" s="379"/>
      <c r="N24" s="380">
        <f>R24+S24+T24</f>
        <v>0</v>
      </c>
      <c r="O24" s="379"/>
      <c r="P24" s="381"/>
      <c r="Q24" s="379"/>
      <c r="R24" s="382"/>
      <c r="S24" s="383"/>
      <c r="T24" s="383"/>
    </row>
    <row r="25" spans="1:20">
      <c r="A25" s="376"/>
      <c r="B25" s="376" t="s">
        <v>333</v>
      </c>
      <c r="C25" s="376" t="s">
        <v>333</v>
      </c>
      <c r="D25" s="376" t="s">
        <v>333</v>
      </c>
      <c r="E25" s="377"/>
      <c r="F25" s="378"/>
      <c r="G25" s="378"/>
      <c r="H25" s="378"/>
      <c r="I25" s="379"/>
      <c r="J25" s="379"/>
      <c r="K25" s="379"/>
      <c r="L25" s="379"/>
      <c r="M25" s="379"/>
      <c r="N25" s="380">
        <f>R25+S25+T25</f>
        <v>0</v>
      </c>
      <c r="O25" s="379"/>
      <c r="P25" s="381"/>
      <c r="Q25" s="379"/>
      <c r="R25" s="382"/>
      <c r="S25" s="383"/>
      <c r="T25" s="383"/>
    </row>
    <row r="26" spans="1:20">
      <c r="A26" s="376"/>
      <c r="B26" s="376" t="s">
        <v>333</v>
      </c>
      <c r="C26" s="376" t="s">
        <v>333</v>
      </c>
      <c r="D26" s="376" t="s">
        <v>333</v>
      </c>
      <c r="E26" s="377"/>
      <c r="F26" s="378"/>
      <c r="G26" s="378"/>
      <c r="H26" s="378"/>
      <c r="I26" s="379"/>
      <c r="J26" s="379"/>
      <c r="K26" s="379"/>
      <c r="L26" s="379"/>
      <c r="M26" s="379"/>
      <c r="N26" s="380"/>
      <c r="O26" s="379"/>
      <c r="P26" s="381"/>
      <c r="Q26" s="379"/>
      <c r="R26" s="382"/>
      <c r="S26" s="383"/>
      <c r="T26" s="383"/>
    </row>
    <row r="27" spans="1:20">
      <c r="A27" s="376"/>
      <c r="B27" s="376" t="s">
        <v>333</v>
      </c>
      <c r="C27" s="376" t="s">
        <v>333</v>
      </c>
      <c r="D27" s="376" t="s">
        <v>333</v>
      </c>
      <c r="E27" s="377"/>
      <c r="F27" s="378"/>
      <c r="G27" s="378"/>
      <c r="H27" s="378"/>
      <c r="I27" s="379"/>
      <c r="J27" s="379"/>
      <c r="K27" s="379"/>
      <c r="L27" s="379"/>
      <c r="M27" s="379"/>
      <c r="N27" s="380"/>
      <c r="O27" s="379"/>
      <c r="P27" s="381"/>
      <c r="Q27" s="379"/>
      <c r="R27" s="382"/>
      <c r="S27" s="383"/>
      <c r="T27" s="383"/>
    </row>
    <row r="28" spans="1:20">
      <c r="A28" s="376"/>
      <c r="B28" s="376" t="s">
        <v>333</v>
      </c>
      <c r="C28" s="376" t="s">
        <v>333</v>
      </c>
      <c r="D28" s="376" t="s">
        <v>333</v>
      </c>
      <c r="E28" s="377"/>
      <c r="F28" s="378"/>
      <c r="G28" s="378"/>
      <c r="H28" s="378"/>
      <c r="I28" s="379"/>
      <c r="J28" s="379"/>
      <c r="K28" s="379"/>
      <c r="L28" s="379"/>
      <c r="M28" s="379"/>
      <c r="N28" s="380"/>
      <c r="O28" s="379"/>
      <c r="P28" s="381"/>
      <c r="Q28" s="379"/>
      <c r="R28" s="382"/>
      <c r="S28" s="383"/>
      <c r="T28" s="383"/>
    </row>
    <row r="29" spans="1:20">
      <c r="A29" s="376"/>
      <c r="B29" s="376" t="s">
        <v>333</v>
      </c>
      <c r="C29" s="376" t="s">
        <v>333</v>
      </c>
      <c r="D29" s="376" t="s">
        <v>333</v>
      </c>
      <c r="E29" s="377"/>
      <c r="F29" s="378"/>
      <c r="G29" s="378"/>
      <c r="H29" s="378"/>
      <c r="I29" s="379"/>
      <c r="J29" s="379"/>
      <c r="K29" s="379"/>
      <c r="L29" s="379"/>
      <c r="M29" s="379"/>
      <c r="N29" s="380"/>
      <c r="O29" s="379"/>
      <c r="P29" s="381"/>
      <c r="Q29" s="379"/>
      <c r="R29" s="382"/>
      <c r="S29" s="383"/>
      <c r="T29" s="383"/>
    </row>
    <row r="30" spans="1:20" s="323" customFormat="1">
      <c r="A30" s="418" t="s">
        <v>57</v>
      </c>
      <c r="B30" s="418"/>
      <c r="C30" s="418"/>
      <c r="D30" s="418"/>
      <c r="E30" s="418"/>
      <c r="F30" s="385"/>
      <c r="G30" s="385"/>
      <c r="H30" s="385"/>
      <c r="I30" s="385"/>
      <c r="J30" s="385"/>
      <c r="K30" s="385"/>
      <c r="L30" s="385"/>
      <c r="M30" s="385"/>
      <c r="N30" s="386">
        <f>SUM(N5:N25)</f>
        <v>0</v>
      </c>
      <c r="O30" s="385"/>
      <c r="P30" s="387"/>
      <c r="Q30" s="388"/>
      <c r="R30" s="386">
        <f>SUM(R5:R25)</f>
        <v>0</v>
      </c>
      <c r="S30" s="386">
        <f>SUM(S5:S25)</f>
        <v>0</v>
      </c>
      <c r="T30" s="386">
        <f>SUM(T5:T25)</f>
        <v>0</v>
      </c>
    </row>
    <row r="31" spans="1:20">
      <c r="A31" s="321"/>
      <c r="B31" s="321"/>
      <c r="C31" s="321"/>
      <c r="D31" s="321"/>
    </row>
    <row r="32" spans="1:20">
      <c r="A32" s="414"/>
      <c r="B32" s="414"/>
      <c r="C32" s="414"/>
      <c r="D32" s="414"/>
      <c r="E32" s="414"/>
      <c r="F32" s="414"/>
      <c r="G32" s="414"/>
      <c r="H32" s="414"/>
      <c r="I32" s="414"/>
      <c r="J32" s="324"/>
      <c r="T32" s="325"/>
    </row>
    <row r="33" spans="1:10" ht="15">
      <c r="A33" s="326"/>
      <c r="B33" s="326"/>
      <c r="C33" s="326"/>
      <c r="D33" s="326"/>
      <c r="E33" s="327"/>
      <c r="F33" s="328"/>
      <c r="G33" s="329"/>
      <c r="H33" s="329"/>
      <c r="I33" s="326"/>
      <c r="J33" s="326"/>
    </row>
    <row r="34" spans="1:10">
      <c r="A34" s="330"/>
      <c r="B34" s="330"/>
      <c r="C34" s="330"/>
      <c r="D34" s="330"/>
    </row>
    <row r="35" spans="1:10">
      <c r="A35" s="330"/>
      <c r="B35" s="330"/>
      <c r="C35" s="330"/>
      <c r="D35" s="330"/>
    </row>
    <row r="36" spans="1:10">
      <c r="A36" s="330"/>
      <c r="B36" s="330"/>
      <c r="C36" s="330"/>
      <c r="D36" s="330"/>
    </row>
  </sheetData>
  <mergeCells count="21">
    <mergeCell ref="P3:P4"/>
    <mergeCell ref="Q3:Q4"/>
    <mergeCell ref="R3:R4"/>
    <mergeCell ref="S3:T3"/>
    <mergeCell ref="A30:E30"/>
    <mergeCell ref="N3:N4"/>
    <mergeCell ref="O3:O4"/>
    <mergeCell ref="C3:C4"/>
    <mergeCell ref="A32:I32"/>
    <mergeCell ref="J3:J4"/>
    <mergeCell ref="K3:K4"/>
    <mergeCell ref="L3:L4"/>
    <mergeCell ref="M3:M4"/>
    <mergeCell ref="A3:A4"/>
    <mergeCell ref="E3:E4"/>
    <mergeCell ref="F3:F4"/>
    <mergeCell ref="G3:G4"/>
    <mergeCell ref="H3:H4"/>
    <mergeCell ref="I3:I4"/>
    <mergeCell ref="D3:D4"/>
    <mergeCell ref="B3:B4"/>
  </mergeCell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0000000}">
          <x14:formula1>
            <xm:f>справочник!$D$2:$D$39</xm:f>
          </x14:formula1>
          <xm:sqref>B17:B21 B6:B15 B23:B29</xm:sqref>
        </x14:dataValidation>
        <x14:dataValidation type="list" allowBlank="1" showInputMessage="1" showErrorMessage="1" xr:uid="{00000000-0002-0000-0100-000001000000}">
          <x14:formula1>
            <xm:f>справочник!$F$2:$F$6</xm:f>
          </x14:formula1>
          <xm:sqref>D6:D15 D17:D21 D23:D29</xm:sqref>
        </x14:dataValidation>
        <x14:dataValidation type="list" allowBlank="1" showInputMessage="1" showErrorMessage="1" xr:uid="{00000000-0002-0000-0100-000002000000}">
          <x14:formula1>
            <xm:f>справочник!$H$2:$H$15</xm:f>
          </x14:formula1>
          <xm:sqref>C23:C29 C17:C21 C6:C15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2:N1029"/>
  <sheetViews>
    <sheetView showGridLines="0" zoomScale="70" zoomScaleNormal="70" workbookViewId="0">
      <pane ySplit="17" topLeftCell="A18" activePane="bottomLeft" state="frozen"/>
      <selection pane="bottomLeft" activeCell="L9" sqref="L9"/>
    </sheetView>
  </sheetViews>
  <sheetFormatPr defaultRowHeight="14.25" outlineLevelRow="1"/>
  <cols>
    <col min="1" max="1" width="1.42578125" style="242" customWidth="1"/>
    <col min="2" max="2" width="6.5703125" style="242" bestFit="1" customWidth="1"/>
    <col min="3" max="3" width="19.85546875" style="242" customWidth="1"/>
    <col min="4" max="4" width="24.85546875" style="242" customWidth="1"/>
    <col min="5" max="5" width="24.140625" style="242" customWidth="1"/>
    <col min="6" max="6" width="47" style="242" customWidth="1"/>
    <col min="7" max="7" width="12.140625" style="242" bestFit="1" customWidth="1"/>
    <col min="8" max="8" width="13.42578125" style="242" customWidth="1"/>
    <col min="9" max="9" width="18.5703125" style="242" customWidth="1"/>
    <col min="10" max="10" width="35.7109375" style="244" customWidth="1"/>
    <col min="11" max="11" width="15.42578125" style="242" customWidth="1"/>
    <col min="12" max="12" width="29.5703125" style="242" customWidth="1"/>
    <col min="13" max="13" width="24" style="242" customWidth="1"/>
    <col min="14" max="14" width="54.140625" style="242" customWidth="1"/>
    <col min="15" max="16384" width="9.140625" style="242"/>
  </cols>
  <sheetData>
    <row r="2" spans="1:14" ht="15" customHeight="1">
      <c r="C2" s="427" t="s">
        <v>161</v>
      </c>
      <c r="D2" s="427"/>
      <c r="E2" s="427"/>
      <c r="F2" s="427"/>
      <c r="G2" s="427"/>
      <c r="H2" s="427"/>
      <c r="I2" s="427"/>
      <c r="J2" s="427"/>
      <c r="K2" s="427"/>
      <c r="L2" s="427"/>
    </row>
    <row r="4" spans="1:14" ht="15.75">
      <c r="F4" s="243" t="s">
        <v>162</v>
      </c>
    </row>
    <row r="5" spans="1:14" ht="15.75">
      <c r="F5" s="245" t="s">
        <v>163</v>
      </c>
    </row>
    <row r="6" spans="1:14" ht="15.75">
      <c r="F6" s="245" t="s">
        <v>164</v>
      </c>
    </row>
    <row r="7" spans="1:14" ht="15.75">
      <c r="F7" s="245" t="s">
        <v>165</v>
      </c>
    </row>
    <row r="8" spans="1:14" ht="15.75">
      <c r="F8" s="245" t="s">
        <v>166</v>
      </c>
    </row>
    <row r="9" spans="1:14" ht="15">
      <c r="F9" s="246"/>
    </row>
    <row r="10" spans="1:14">
      <c r="B10" s="428"/>
      <c r="C10" s="429"/>
      <c r="D10" s="429"/>
    </row>
    <row r="11" spans="1:14" ht="14.25" customHeight="1">
      <c r="B11" s="247"/>
      <c r="F11" s="245"/>
      <c r="J11" s="244" t="s">
        <v>434</v>
      </c>
      <c r="K11" s="250">
        <f ca="1">TODAY()</f>
        <v>45582</v>
      </c>
    </row>
    <row r="12" spans="1:14" ht="44.25" customHeight="1">
      <c r="B12" s="430" t="s">
        <v>167</v>
      </c>
      <c r="C12" s="430"/>
      <c r="D12" s="430"/>
      <c r="E12" s="431"/>
      <c r="F12" s="431"/>
      <c r="G12" s="431"/>
      <c r="H12" s="431"/>
      <c r="I12" s="431"/>
      <c r="J12" s="244" t="s">
        <v>168</v>
      </c>
      <c r="K12" s="248">
        <v>45145</v>
      </c>
      <c r="L12" s="249">
        <f>K12+1</f>
        <v>45146</v>
      </c>
      <c r="M12" s="249"/>
    </row>
    <row r="13" spans="1:14">
      <c r="B13" s="430" t="s">
        <v>169</v>
      </c>
      <c r="C13" s="430"/>
      <c r="D13" s="430"/>
      <c r="E13" s="432"/>
      <c r="F13" s="433"/>
      <c r="G13" s="433"/>
      <c r="H13" s="433"/>
      <c r="I13" s="434"/>
      <c r="J13" s="244" t="s">
        <v>170</v>
      </c>
      <c r="K13" s="394" t="s">
        <v>171</v>
      </c>
      <c r="L13" s="250">
        <f>DATE(YEAR(L12)-2,MONTH(L12),DAY(L12))</f>
        <v>44416</v>
      </c>
      <c r="M13" s="250"/>
    </row>
    <row r="14" spans="1:14" ht="60" customHeight="1">
      <c r="B14" s="423" t="s">
        <v>172</v>
      </c>
      <c r="C14" s="423"/>
      <c r="D14" s="423"/>
      <c r="E14" s="423"/>
      <c r="F14" s="423"/>
      <c r="G14" s="423"/>
      <c r="H14" s="423"/>
      <c r="I14" s="423"/>
      <c r="J14" s="423"/>
      <c r="K14" s="423"/>
      <c r="L14" s="423"/>
    </row>
    <row r="16" spans="1:14" ht="27.75" customHeight="1">
      <c r="A16" s="395"/>
      <c r="B16" s="424" t="s">
        <v>173</v>
      </c>
      <c r="C16" s="425" t="s">
        <v>174</v>
      </c>
      <c r="D16" s="424" t="s">
        <v>175</v>
      </c>
      <c r="E16" s="424" t="s">
        <v>176</v>
      </c>
      <c r="F16" s="424" t="s">
        <v>177</v>
      </c>
      <c r="G16" s="426" t="s">
        <v>178</v>
      </c>
      <c r="H16" s="426"/>
      <c r="I16" s="426"/>
      <c r="J16" s="424" t="s">
        <v>394</v>
      </c>
      <c r="K16" s="424" t="s">
        <v>179</v>
      </c>
      <c r="L16" s="420" t="s">
        <v>180</v>
      </c>
      <c r="M16" s="420" t="s">
        <v>393</v>
      </c>
      <c r="N16" s="420" t="s">
        <v>433</v>
      </c>
    </row>
    <row r="17" spans="1:14" ht="43.5" customHeight="1">
      <c r="A17" s="395"/>
      <c r="B17" s="424"/>
      <c r="C17" s="425"/>
      <c r="D17" s="424"/>
      <c r="E17" s="424"/>
      <c r="F17" s="424"/>
      <c r="G17" s="252" t="s">
        <v>181</v>
      </c>
      <c r="H17" s="252" t="s">
        <v>182</v>
      </c>
      <c r="I17" s="393" t="s">
        <v>183</v>
      </c>
      <c r="J17" s="424"/>
      <c r="K17" s="424"/>
      <c r="L17" s="420"/>
      <c r="M17" s="420"/>
      <c r="N17" s="420"/>
    </row>
    <row r="18" spans="1:14" s="251" customFormat="1" ht="12.75">
      <c r="A18" s="361"/>
      <c r="B18" s="252">
        <v>1</v>
      </c>
      <c r="C18" s="252">
        <v>2</v>
      </c>
      <c r="D18" s="252">
        <v>3</v>
      </c>
      <c r="E18" s="252">
        <v>4</v>
      </c>
      <c r="F18" s="252">
        <v>5</v>
      </c>
      <c r="G18" s="252">
        <v>6</v>
      </c>
      <c r="H18" s="252">
        <v>7</v>
      </c>
      <c r="I18" s="393">
        <v>8</v>
      </c>
      <c r="J18" s="252">
        <v>9</v>
      </c>
      <c r="K18" s="254">
        <v>10</v>
      </c>
      <c r="L18" s="254">
        <v>11</v>
      </c>
      <c r="M18" s="254">
        <v>12</v>
      </c>
      <c r="N18" s="254">
        <v>13</v>
      </c>
    </row>
    <row r="19" spans="1:14" s="251" customFormat="1" ht="12.75">
      <c r="A19" s="361"/>
      <c r="B19" s="252">
        <v>1</v>
      </c>
      <c r="C19" s="252"/>
      <c r="D19" s="252"/>
      <c r="E19" s="252"/>
      <c r="F19" s="252"/>
      <c r="G19" s="252"/>
      <c r="H19" s="253"/>
      <c r="I19" s="396"/>
      <c r="J19" s="252"/>
      <c r="K19" s="399" t="s">
        <v>333</v>
      </c>
      <c r="L19" s="399" t="s">
        <v>333</v>
      </c>
      <c r="M19" s="254" t="str">
        <f>IF(H19=0,"-",IF(AND(H19&gt;=$L$13,H19&lt;=$K$11),"Корректная дата", "Некорректная дата"))</f>
        <v>-</v>
      </c>
      <c r="N19" s="413" t="str">
        <f>IF(ISERROR(I19*1)=TRUE,"Некорректный формат",IF(I19&gt;=100000,"Корректная сумма", IF(I19=0,"-","Рекомендуемая мин. сумма в п/п не менее 100 000 руб.")))</f>
        <v>-</v>
      </c>
    </row>
    <row r="20" spans="1:14" s="251" customFormat="1" ht="12.75">
      <c r="A20" s="361"/>
      <c r="B20" s="252">
        <v>2</v>
      </c>
      <c r="C20" s="252"/>
      <c r="D20" s="252"/>
      <c r="E20" s="252"/>
      <c r="F20" s="252"/>
      <c r="G20" s="252"/>
      <c r="H20" s="253"/>
      <c r="I20" s="396"/>
      <c r="J20" s="252"/>
      <c r="K20" s="399" t="s">
        <v>333</v>
      </c>
      <c r="L20" s="399" t="s">
        <v>333</v>
      </c>
      <c r="M20" s="254" t="str">
        <f t="shared" ref="M20:M83" si="0">IF(H20=0,"-",IF(AND(H20&gt;=$L$13,H20&lt;=$K$11),"Корректная дата", "Некорректная дата"))</f>
        <v>-</v>
      </c>
      <c r="N20" s="413" t="str">
        <f t="shared" ref="N20:N83" si="1">IF(ISERROR(I20*1)=TRUE,"Некорректный формат",IF(I20&gt;=100000,"Корректная сумма", IF(I20=0,"-","Рекомендуемая мин. сумма в п/п не менее 100 000 руб.")))</f>
        <v>-</v>
      </c>
    </row>
    <row r="21" spans="1:14" s="251" customFormat="1" ht="12.75">
      <c r="A21" s="361"/>
      <c r="B21" s="252">
        <v>3</v>
      </c>
      <c r="C21" s="252"/>
      <c r="D21" s="252"/>
      <c r="E21" s="252"/>
      <c r="F21" s="252"/>
      <c r="G21" s="252"/>
      <c r="H21" s="253"/>
      <c r="I21" s="396"/>
      <c r="J21" s="252"/>
      <c r="K21" s="399" t="s">
        <v>333</v>
      </c>
      <c r="L21" s="399" t="s">
        <v>333</v>
      </c>
      <c r="M21" s="254" t="str">
        <f t="shared" si="0"/>
        <v>-</v>
      </c>
      <c r="N21" s="413" t="str">
        <f t="shared" si="1"/>
        <v>-</v>
      </c>
    </row>
    <row r="22" spans="1:14" s="251" customFormat="1" ht="12.75">
      <c r="A22" s="361"/>
      <c r="B22" s="252">
        <v>4</v>
      </c>
      <c r="C22" s="252"/>
      <c r="D22" s="252"/>
      <c r="E22" s="252"/>
      <c r="F22" s="252"/>
      <c r="G22" s="252"/>
      <c r="H22" s="253"/>
      <c r="I22" s="396"/>
      <c r="J22" s="252"/>
      <c r="K22" s="399" t="s">
        <v>333</v>
      </c>
      <c r="L22" s="399" t="s">
        <v>333</v>
      </c>
      <c r="M22" s="254" t="str">
        <f t="shared" si="0"/>
        <v>-</v>
      </c>
      <c r="N22" s="413" t="str">
        <f t="shared" si="1"/>
        <v>-</v>
      </c>
    </row>
    <row r="23" spans="1:14" s="251" customFormat="1" ht="12.75">
      <c r="A23" s="361"/>
      <c r="B23" s="252">
        <v>5</v>
      </c>
      <c r="C23" s="252"/>
      <c r="D23" s="252"/>
      <c r="E23" s="252"/>
      <c r="F23" s="252"/>
      <c r="G23" s="252"/>
      <c r="H23" s="253"/>
      <c r="I23" s="396"/>
      <c r="J23" s="252"/>
      <c r="K23" s="399" t="s">
        <v>333</v>
      </c>
      <c r="L23" s="399" t="s">
        <v>333</v>
      </c>
      <c r="M23" s="254" t="str">
        <f t="shared" si="0"/>
        <v>-</v>
      </c>
      <c r="N23" s="413" t="str">
        <f t="shared" si="1"/>
        <v>-</v>
      </c>
    </row>
    <row r="24" spans="1:14" s="251" customFormat="1" ht="12.75">
      <c r="A24" s="361"/>
      <c r="B24" s="252">
        <v>6</v>
      </c>
      <c r="C24" s="252"/>
      <c r="D24" s="252"/>
      <c r="E24" s="252"/>
      <c r="F24" s="252"/>
      <c r="G24" s="252"/>
      <c r="H24" s="252"/>
      <c r="I24" s="396"/>
      <c r="J24" s="252"/>
      <c r="K24" s="399" t="s">
        <v>333</v>
      </c>
      <c r="L24" s="399" t="s">
        <v>333</v>
      </c>
      <c r="M24" s="254" t="str">
        <f t="shared" si="0"/>
        <v>-</v>
      </c>
      <c r="N24" s="413" t="str">
        <f t="shared" si="1"/>
        <v>-</v>
      </c>
    </row>
    <row r="25" spans="1:14" s="251" customFormat="1" ht="12.75">
      <c r="A25" s="361"/>
      <c r="B25" s="252">
        <v>7</v>
      </c>
      <c r="C25" s="252"/>
      <c r="D25" s="252"/>
      <c r="E25" s="252"/>
      <c r="F25" s="252"/>
      <c r="G25" s="252"/>
      <c r="H25" s="252"/>
      <c r="I25" s="396"/>
      <c r="J25" s="252"/>
      <c r="K25" s="399" t="s">
        <v>333</v>
      </c>
      <c r="L25" s="399" t="s">
        <v>333</v>
      </c>
      <c r="M25" s="254" t="str">
        <f t="shared" si="0"/>
        <v>-</v>
      </c>
      <c r="N25" s="413" t="str">
        <f t="shared" si="1"/>
        <v>-</v>
      </c>
    </row>
    <row r="26" spans="1:14" s="251" customFormat="1" ht="12.75">
      <c r="A26" s="361"/>
      <c r="B26" s="252">
        <v>8</v>
      </c>
      <c r="C26" s="252"/>
      <c r="D26" s="252"/>
      <c r="E26" s="252"/>
      <c r="F26" s="252"/>
      <c r="G26" s="252"/>
      <c r="H26" s="252"/>
      <c r="I26" s="396"/>
      <c r="J26" s="252"/>
      <c r="K26" s="399" t="s">
        <v>333</v>
      </c>
      <c r="L26" s="399" t="s">
        <v>333</v>
      </c>
      <c r="M26" s="254" t="str">
        <f t="shared" si="0"/>
        <v>-</v>
      </c>
      <c r="N26" s="413" t="str">
        <f t="shared" si="1"/>
        <v>-</v>
      </c>
    </row>
    <row r="27" spans="1:14" s="251" customFormat="1" ht="12.75">
      <c r="A27" s="361"/>
      <c r="B27" s="252">
        <v>9</v>
      </c>
      <c r="C27" s="252"/>
      <c r="D27" s="252"/>
      <c r="E27" s="252"/>
      <c r="F27" s="252"/>
      <c r="G27" s="252"/>
      <c r="H27" s="252"/>
      <c r="I27" s="396"/>
      <c r="J27" s="252"/>
      <c r="K27" s="399" t="s">
        <v>333</v>
      </c>
      <c r="L27" s="399" t="s">
        <v>333</v>
      </c>
      <c r="M27" s="254" t="str">
        <f t="shared" si="0"/>
        <v>-</v>
      </c>
      <c r="N27" s="413" t="str">
        <f t="shared" si="1"/>
        <v>-</v>
      </c>
    </row>
    <row r="28" spans="1:14" s="251" customFormat="1" ht="12.75">
      <c r="A28" s="361"/>
      <c r="B28" s="252">
        <v>10</v>
      </c>
      <c r="C28" s="252"/>
      <c r="D28" s="252"/>
      <c r="E28" s="252"/>
      <c r="F28" s="252"/>
      <c r="G28" s="252"/>
      <c r="H28" s="252"/>
      <c r="I28" s="396"/>
      <c r="J28" s="252"/>
      <c r="K28" s="399" t="s">
        <v>333</v>
      </c>
      <c r="L28" s="399" t="s">
        <v>333</v>
      </c>
      <c r="M28" s="254" t="str">
        <f t="shared" si="0"/>
        <v>-</v>
      </c>
      <c r="N28" s="413" t="str">
        <f t="shared" si="1"/>
        <v>-</v>
      </c>
    </row>
    <row r="29" spans="1:14" s="251" customFormat="1" ht="12.75">
      <c r="A29" s="361"/>
      <c r="B29" s="252">
        <v>11</v>
      </c>
      <c r="C29" s="252"/>
      <c r="D29" s="252"/>
      <c r="E29" s="252"/>
      <c r="F29" s="252"/>
      <c r="G29" s="252"/>
      <c r="H29" s="252"/>
      <c r="I29" s="396"/>
      <c r="J29" s="252"/>
      <c r="K29" s="399" t="s">
        <v>333</v>
      </c>
      <c r="L29" s="399" t="s">
        <v>333</v>
      </c>
      <c r="M29" s="254" t="str">
        <f t="shared" si="0"/>
        <v>-</v>
      </c>
      <c r="N29" s="413" t="str">
        <f t="shared" si="1"/>
        <v>-</v>
      </c>
    </row>
    <row r="30" spans="1:14" s="251" customFormat="1" ht="12.75">
      <c r="A30" s="361"/>
      <c r="B30" s="252">
        <v>12</v>
      </c>
      <c r="C30" s="252"/>
      <c r="D30" s="252"/>
      <c r="E30" s="252"/>
      <c r="F30" s="252"/>
      <c r="G30" s="252"/>
      <c r="H30" s="252"/>
      <c r="I30" s="396"/>
      <c r="J30" s="252"/>
      <c r="K30" s="399" t="s">
        <v>333</v>
      </c>
      <c r="L30" s="399" t="s">
        <v>333</v>
      </c>
      <c r="M30" s="254" t="str">
        <f t="shared" si="0"/>
        <v>-</v>
      </c>
      <c r="N30" s="413" t="str">
        <f t="shared" si="1"/>
        <v>-</v>
      </c>
    </row>
    <row r="31" spans="1:14" s="251" customFormat="1" ht="12.75">
      <c r="A31" s="361"/>
      <c r="B31" s="252">
        <v>13</v>
      </c>
      <c r="C31" s="252"/>
      <c r="D31" s="252"/>
      <c r="E31" s="252"/>
      <c r="F31" s="252"/>
      <c r="G31" s="252"/>
      <c r="H31" s="252"/>
      <c r="I31" s="396"/>
      <c r="J31" s="252"/>
      <c r="K31" s="399" t="s">
        <v>333</v>
      </c>
      <c r="L31" s="399" t="s">
        <v>333</v>
      </c>
      <c r="M31" s="254" t="str">
        <f t="shared" si="0"/>
        <v>-</v>
      </c>
      <c r="N31" s="413" t="str">
        <f t="shared" si="1"/>
        <v>-</v>
      </c>
    </row>
    <row r="32" spans="1:14" s="251" customFormat="1" ht="12.75">
      <c r="A32" s="361"/>
      <c r="B32" s="252">
        <v>14</v>
      </c>
      <c r="C32" s="252"/>
      <c r="D32" s="252"/>
      <c r="E32" s="252"/>
      <c r="F32" s="252"/>
      <c r="G32" s="252"/>
      <c r="H32" s="252"/>
      <c r="I32" s="396"/>
      <c r="J32" s="252"/>
      <c r="K32" s="399" t="s">
        <v>333</v>
      </c>
      <c r="L32" s="399" t="s">
        <v>333</v>
      </c>
      <c r="M32" s="254" t="str">
        <f t="shared" si="0"/>
        <v>-</v>
      </c>
      <c r="N32" s="413" t="str">
        <f t="shared" si="1"/>
        <v>-</v>
      </c>
    </row>
    <row r="33" spans="1:14" s="251" customFormat="1" ht="12.75">
      <c r="A33" s="361"/>
      <c r="B33" s="252">
        <v>15</v>
      </c>
      <c r="C33" s="252"/>
      <c r="D33" s="252"/>
      <c r="E33" s="252"/>
      <c r="F33" s="252"/>
      <c r="G33" s="252"/>
      <c r="H33" s="252"/>
      <c r="I33" s="396"/>
      <c r="J33" s="252"/>
      <c r="K33" s="399" t="s">
        <v>333</v>
      </c>
      <c r="L33" s="399" t="s">
        <v>333</v>
      </c>
      <c r="M33" s="254" t="str">
        <f t="shared" si="0"/>
        <v>-</v>
      </c>
      <c r="N33" s="413" t="str">
        <f t="shared" si="1"/>
        <v>-</v>
      </c>
    </row>
    <row r="34" spans="1:14" s="251" customFormat="1" ht="12.75">
      <c r="A34" s="361"/>
      <c r="B34" s="252">
        <v>16</v>
      </c>
      <c r="C34" s="252"/>
      <c r="D34" s="252"/>
      <c r="E34" s="252"/>
      <c r="F34" s="252"/>
      <c r="G34" s="252"/>
      <c r="H34" s="252"/>
      <c r="I34" s="396"/>
      <c r="J34" s="252"/>
      <c r="K34" s="399" t="s">
        <v>333</v>
      </c>
      <c r="L34" s="399" t="s">
        <v>333</v>
      </c>
      <c r="M34" s="254" t="str">
        <f t="shared" si="0"/>
        <v>-</v>
      </c>
      <c r="N34" s="413" t="str">
        <f t="shared" si="1"/>
        <v>-</v>
      </c>
    </row>
    <row r="35" spans="1:14" s="251" customFormat="1" ht="12.75">
      <c r="A35" s="361"/>
      <c r="B35" s="252">
        <v>17</v>
      </c>
      <c r="C35" s="252"/>
      <c r="D35" s="252"/>
      <c r="E35" s="252"/>
      <c r="F35" s="252"/>
      <c r="G35" s="252"/>
      <c r="H35" s="252"/>
      <c r="I35" s="396"/>
      <c r="J35" s="252"/>
      <c r="K35" s="399" t="s">
        <v>333</v>
      </c>
      <c r="L35" s="399" t="s">
        <v>333</v>
      </c>
      <c r="M35" s="254" t="str">
        <f t="shared" si="0"/>
        <v>-</v>
      </c>
      <c r="N35" s="413" t="str">
        <f t="shared" si="1"/>
        <v>-</v>
      </c>
    </row>
    <row r="36" spans="1:14" s="251" customFormat="1" ht="12.75">
      <c r="A36" s="361"/>
      <c r="B36" s="252">
        <v>18</v>
      </c>
      <c r="C36" s="252"/>
      <c r="D36" s="252"/>
      <c r="E36" s="252"/>
      <c r="F36" s="252"/>
      <c r="G36" s="252"/>
      <c r="H36" s="252"/>
      <c r="I36" s="396"/>
      <c r="J36" s="252"/>
      <c r="K36" s="399" t="s">
        <v>333</v>
      </c>
      <c r="L36" s="399" t="s">
        <v>333</v>
      </c>
      <c r="M36" s="254" t="str">
        <f t="shared" si="0"/>
        <v>-</v>
      </c>
      <c r="N36" s="413" t="str">
        <f t="shared" si="1"/>
        <v>-</v>
      </c>
    </row>
    <row r="37" spans="1:14" s="251" customFormat="1" ht="12.75">
      <c r="A37" s="361"/>
      <c r="B37" s="252">
        <v>19</v>
      </c>
      <c r="C37" s="252"/>
      <c r="D37" s="252"/>
      <c r="E37" s="252"/>
      <c r="F37" s="252"/>
      <c r="G37" s="252"/>
      <c r="H37" s="252"/>
      <c r="I37" s="396"/>
      <c r="J37" s="252"/>
      <c r="K37" s="399" t="s">
        <v>333</v>
      </c>
      <c r="L37" s="399" t="s">
        <v>333</v>
      </c>
      <c r="M37" s="254" t="str">
        <f t="shared" si="0"/>
        <v>-</v>
      </c>
      <c r="N37" s="413" t="str">
        <f t="shared" si="1"/>
        <v>-</v>
      </c>
    </row>
    <row r="38" spans="1:14" s="251" customFormat="1" ht="12.75">
      <c r="A38" s="361"/>
      <c r="B38" s="252">
        <v>20</v>
      </c>
      <c r="C38" s="252"/>
      <c r="D38" s="252"/>
      <c r="E38" s="252"/>
      <c r="F38" s="252"/>
      <c r="G38" s="252"/>
      <c r="H38" s="252"/>
      <c r="I38" s="396"/>
      <c r="J38" s="252"/>
      <c r="K38" s="399" t="s">
        <v>333</v>
      </c>
      <c r="L38" s="399" t="s">
        <v>333</v>
      </c>
      <c r="M38" s="254" t="str">
        <f t="shared" si="0"/>
        <v>-</v>
      </c>
      <c r="N38" s="413" t="str">
        <f t="shared" si="1"/>
        <v>-</v>
      </c>
    </row>
    <row r="39" spans="1:14" s="251" customFormat="1" ht="12.75">
      <c r="A39" s="361"/>
      <c r="B39" s="252">
        <v>21</v>
      </c>
      <c r="C39" s="252"/>
      <c r="D39" s="252"/>
      <c r="E39" s="252"/>
      <c r="F39" s="252"/>
      <c r="G39" s="252"/>
      <c r="H39" s="252"/>
      <c r="I39" s="396"/>
      <c r="J39" s="252"/>
      <c r="K39" s="399" t="s">
        <v>333</v>
      </c>
      <c r="L39" s="399" t="s">
        <v>333</v>
      </c>
      <c r="M39" s="254" t="str">
        <f t="shared" si="0"/>
        <v>-</v>
      </c>
      <c r="N39" s="413" t="str">
        <f t="shared" si="1"/>
        <v>-</v>
      </c>
    </row>
    <row r="40" spans="1:14" s="251" customFormat="1" ht="12.75">
      <c r="A40" s="361"/>
      <c r="B40" s="252">
        <v>22</v>
      </c>
      <c r="C40" s="252"/>
      <c r="D40" s="252"/>
      <c r="E40" s="252"/>
      <c r="F40" s="252"/>
      <c r="G40" s="252"/>
      <c r="H40" s="252"/>
      <c r="I40" s="396"/>
      <c r="J40" s="252"/>
      <c r="K40" s="399" t="s">
        <v>333</v>
      </c>
      <c r="L40" s="399" t="s">
        <v>333</v>
      </c>
      <c r="M40" s="254" t="str">
        <f t="shared" si="0"/>
        <v>-</v>
      </c>
      <c r="N40" s="413" t="str">
        <f t="shared" si="1"/>
        <v>-</v>
      </c>
    </row>
    <row r="41" spans="1:14" s="251" customFormat="1" ht="12.75">
      <c r="A41" s="361"/>
      <c r="B41" s="252">
        <v>23</v>
      </c>
      <c r="C41" s="252"/>
      <c r="D41" s="252"/>
      <c r="E41" s="252"/>
      <c r="F41" s="252"/>
      <c r="G41" s="252"/>
      <c r="H41" s="252"/>
      <c r="I41" s="396"/>
      <c r="J41" s="252"/>
      <c r="K41" s="399" t="s">
        <v>333</v>
      </c>
      <c r="L41" s="399" t="s">
        <v>333</v>
      </c>
      <c r="M41" s="254" t="str">
        <f t="shared" si="0"/>
        <v>-</v>
      </c>
      <c r="N41" s="413" t="str">
        <f t="shared" si="1"/>
        <v>-</v>
      </c>
    </row>
    <row r="42" spans="1:14" s="251" customFormat="1" ht="12.75">
      <c r="A42" s="361"/>
      <c r="B42" s="252">
        <v>24</v>
      </c>
      <c r="C42" s="252"/>
      <c r="D42" s="252"/>
      <c r="E42" s="252"/>
      <c r="F42" s="252"/>
      <c r="G42" s="252"/>
      <c r="H42" s="252"/>
      <c r="I42" s="396"/>
      <c r="J42" s="252"/>
      <c r="K42" s="399" t="s">
        <v>333</v>
      </c>
      <c r="L42" s="399" t="s">
        <v>333</v>
      </c>
      <c r="M42" s="254" t="str">
        <f t="shared" si="0"/>
        <v>-</v>
      </c>
      <c r="N42" s="413" t="str">
        <f t="shared" si="1"/>
        <v>-</v>
      </c>
    </row>
    <row r="43" spans="1:14" s="251" customFormat="1" ht="12.75">
      <c r="A43" s="361"/>
      <c r="B43" s="252">
        <v>25</v>
      </c>
      <c r="C43" s="252"/>
      <c r="D43" s="252"/>
      <c r="E43" s="252"/>
      <c r="F43" s="252"/>
      <c r="G43" s="252"/>
      <c r="H43" s="252"/>
      <c r="I43" s="396"/>
      <c r="J43" s="252"/>
      <c r="K43" s="399" t="s">
        <v>333</v>
      </c>
      <c r="L43" s="399" t="s">
        <v>333</v>
      </c>
      <c r="M43" s="254" t="str">
        <f t="shared" si="0"/>
        <v>-</v>
      </c>
      <c r="N43" s="413" t="str">
        <f t="shared" si="1"/>
        <v>-</v>
      </c>
    </row>
    <row r="44" spans="1:14" s="251" customFormat="1" ht="12.75">
      <c r="A44" s="361"/>
      <c r="B44" s="252">
        <v>26</v>
      </c>
      <c r="C44" s="252"/>
      <c r="D44" s="252"/>
      <c r="E44" s="252"/>
      <c r="F44" s="252"/>
      <c r="G44" s="252"/>
      <c r="H44" s="252"/>
      <c r="I44" s="396"/>
      <c r="J44" s="252"/>
      <c r="K44" s="399" t="s">
        <v>333</v>
      </c>
      <c r="L44" s="399" t="s">
        <v>333</v>
      </c>
      <c r="M44" s="254" t="str">
        <f t="shared" si="0"/>
        <v>-</v>
      </c>
      <c r="N44" s="413" t="str">
        <f t="shared" si="1"/>
        <v>-</v>
      </c>
    </row>
    <row r="45" spans="1:14" s="251" customFormat="1" ht="12.75">
      <c r="A45" s="361"/>
      <c r="B45" s="252">
        <v>27</v>
      </c>
      <c r="C45" s="252"/>
      <c r="D45" s="252"/>
      <c r="E45" s="252"/>
      <c r="F45" s="252"/>
      <c r="G45" s="252"/>
      <c r="H45" s="252"/>
      <c r="I45" s="396"/>
      <c r="J45" s="252"/>
      <c r="K45" s="399" t="s">
        <v>333</v>
      </c>
      <c r="L45" s="399" t="s">
        <v>333</v>
      </c>
      <c r="M45" s="254" t="str">
        <f t="shared" si="0"/>
        <v>-</v>
      </c>
      <c r="N45" s="413" t="str">
        <f t="shared" si="1"/>
        <v>-</v>
      </c>
    </row>
    <row r="46" spans="1:14" s="251" customFormat="1" ht="12.75">
      <c r="A46" s="361"/>
      <c r="B46" s="252">
        <v>28</v>
      </c>
      <c r="C46" s="252"/>
      <c r="D46" s="252"/>
      <c r="E46" s="252"/>
      <c r="F46" s="252"/>
      <c r="G46" s="252"/>
      <c r="H46" s="252"/>
      <c r="I46" s="396"/>
      <c r="J46" s="252"/>
      <c r="K46" s="399" t="s">
        <v>333</v>
      </c>
      <c r="L46" s="399" t="s">
        <v>333</v>
      </c>
      <c r="M46" s="254" t="str">
        <f t="shared" si="0"/>
        <v>-</v>
      </c>
      <c r="N46" s="413" t="str">
        <f t="shared" si="1"/>
        <v>-</v>
      </c>
    </row>
    <row r="47" spans="1:14" s="251" customFormat="1" ht="12.75">
      <c r="A47" s="361"/>
      <c r="B47" s="252">
        <v>29</v>
      </c>
      <c r="C47" s="252"/>
      <c r="D47" s="252"/>
      <c r="E47" s="252"/>
      <c r="F47" s="252"/>
      <c r="G47" s="252"/>
      <c r="H47" s="252"/>
      <c r="I47" s="396"/>
      <c r="J47" s="252"/>
      <c r="K47" s="399" t="s">
        <v>333</v>
      </c>
      <c r="L47" s="399" t="s">
        <v>333</v>
      </c>
      <c r="M47" s="254" t="str">
        <f t="shared" si="0"/>
        <v>-</v>
      </c>
      <c r="N47" s="413" t="str">
        <f t="shared" si="1"/>
        <v>-</v>
      </c>
    </row>
    <row r="48" spans="1:14" s="251" customFormat="1" ht="12.75" collapsed="1">
      <c r="A48" s="361"/>
      <c r="B48" s="252">
        <v>30</v>
      </c>
      <c r="C48" s="252"/>
      <c r="D48" s="252"/>
      <c r="E48" s="252"/>
      <c r="F48" s="252"/>
      <c r="G48" s="252"/>
      <c r="H48" s="252"/>
      <c r="I48" s="396"/>
      <c r="J48" s="252"/>
      <c r="K48" s="399" t="s">
        <v>333</v>
      </c>
      <c r="L48" s="399" t="s">
        <v>333</v>
      </c>
      <c r="M48" s="254" t="str">
        <f t="shared" si="0"/>
        <v>-</v>
      </c>
      <c r="N48" s="413" t="str">
        <f t="shared" si="1"/>
        <v>-</v>
      </c>
    </row>
    <row r="49" spans="1:14" s="251" customFormat="1" ht="12.75" hidden="1" outlineLevel="1">
      <c r="A49" s="361"/>
      <c r="B49" s="252">
        <v>31</v>
      </c>
      <c r="C49" s="252"/>
      <c r="D49" s="252"/>
      <c r="E49" s="252"/>
      <c r="F49" s="252"/>
      <c r="G49" s="252"/>
      <c r="H49" s="252"/>
      <c r="I49" s="396"/>
      <c r="J49" s="252"/>
      <c r="K49" s="399" t="s">
        <v>333</v>
      </c>
      <c r="L49" s="399" t="s">
        <v>333</v>
      </c>
      <c r="M49" s="254" t="str">
        <f t="shared" si="0"/>
        <v>-</v>
      </c>
      <c r="N49" s="413" t="str">
        <f t="shared" si="1"/>
        <v>-</v>
      </c>
    </row>
    <row r="50" spans="1:14" s="251" customFormat="1" ht="12.75" hidden="1" outlineLevel="1">
      <c r="A50" s="361"/>
      <c r="B50" s="252">
        <v>32</v>
      </c>
      <c r="C50" s="252"/>
      <c r="D50" s="252"/>
      <c r="E50" s="252"/>
      <c r="F50" s="252"/>
      <c r="G50" s="252"/>
      <c r="H50" s="252"/>
      <c r="I50" s="396"/>
      <c r="J50" s="252"/>
      <c r="K50" s="399" t="s">
        <v>333</v>
      </c>
      <c r="L50" s="399" t="s">
        <v>333</v>
      </c>
      <c r="M50" s="254" t="str">
        <f t="shared" si="0"/>
        <v>-</v>
      </c>
      <c r="N50" s="413" t="str">
        <f t="shared" si="1"/>
        <v>-</v>
      </c>
    </row>
    <row r="51" spans="1:14" s="251" customFormat="1" ht="12.75" hidden="1" outlineLevel="1">
      <c r="A51" s="361"/>
      <c r="B51" s="252">
        <v>33</v>
      </c>
      <c r="C51" s="252"/>
      <c r="D51" s="252"/>
      <c r="E51" s="252"/>
      <c r="F51" s="252"/>
      <c r="G51" s="252"/>
      <c r="H51" s="252"/>
      <c r="I51" s="396"/>
      <c r="J51" s="252"/>
      <c r="K51" s="399" t="s">
        <v>333</v>
      </c>
      <c r="L51" s="399" t="s">
        <v>333</v>
      </c>
      <c r="M51" s="254" t="str">
        <f t="shared" si="0"/>
        <v>-</v>
      </c>
      <c r="N51" s="413" t="str">
        <f t="shared" si="1"/>
        <v>-</v>
      </c>
    </row>
    <row r="52" spans="1:14" s="251" customFormat="1" ht="12.75" hidden="1" outlineLevel="1">
      <c r="A52" s="361"/>
      <c r="B52" s="252">
        <v>34</v>
      </c>
      <c r="C52" s="252"/>
      <c r="D52" s="252"/>
      <c r="E52" s="252"/>
      <c r="F52" s="252"/>
      <c r="G52" s="252"/>
      <c r="H52" s="252"/>
      <c r="I52" s="396"/>
      <c r="J52" s="252"/>
      <c r="K52" s="399" t="s">
        <v>333</v>
      </c>
      <c r="L52" s="399" t="s">
        <v>333</v>
      </c>
      <c r="M52" s="254" t="str">
        <f t="shared" si="0"/>
        <v>-</v>
      </c>
      <c r="N52" s="413" t="str">
        <f t="shared" si="1"/>
        <v>-</v>
      </c>
    </row>
    <row r="53" spans="1:14" s="251" customFormat="1" ht="12.75" hidden="1" outlineLevel="1">
      <c r="A53" s="361"/>
      <c r="B53" s="252">
        <v>35</v>
      </c>
      <c r="C53" s="252"/>
      <c r="D53" s="252"/>
      <c r="E53" s="252"/>
      <c r="F53" s="252"/>
      <c r="G53" s="252"/>
      <c r="H53" s="252"/>
      <c r="I53" s="396"/>
      <c r="J53" s="252"/>
      <c r="K53" s="399" t="s">
        <v>333</v>
      </c>
      <c r="L53" s="399" t="s">
        <v>333</v>
      </c>
      <c r="M53" s="254" t="str">
        <f t="shared" si="0"/>
        <v>-</v>
      </c>
      <c r="N53" s="413" t="str">
        <f t="shared" si="1"/>
        <v>-</v>
      </c>
    </row>
    <row r="54" spans="1:14" s="251" customFormat="1" ht="12.75" hidden="1" outlineLevel="1">
      <c r="A54" s="361"/>
      <c r="B54" s="252">
        <v>36</v>
      </c>
      <c r="C54" s="252"/>
      <c r="D54" s="252"/>
      <c r="E54" s="252"/>
      <c r="F54" s="252"/>
      <c r="G54" s="252"/>
      <c r="H54" s="252"/>
      <c r="I54" s="396"/>
      <c r="J54" s="252"/>
      <c r="K54" s="399" t="s">
        <v>333</v>
      </c>
      <c r="L54" s="399" t="s">
        <v>333</v>
      </c>
      <c r="M54" s="254" t="str">
        <f t="shared" si="0"/>
        <v>-</v>
      </c>
      <c r="N54" s="413" t="str">
        <f t="shared" si="1"/>
        <v>-</v>
      </c>
    </row>
    <row r="55" spans="1:14" s="251" customFormat="1" ht="12.75" hidden="1" outlineLevel="1">
      <c r="A55" s="361"/>
      <c r="B55" s="252">
        <v>37</v>
      </c>
      <c r="C55" s="252"/>
      <c r="D55" s="252"/>
      <c r="E55" s="252"/>
      <c r="F55" s="252"/>
      <c r="G55" s="252"/>
      <c r="H55" s="252"/>
      <c r="I55" s="396"/>
      <c r="J55" s="252"/>
      <c r="K55" s="399" t="s">
        <v>333</v>
      </c>
      <c r="L55" s="399" t="s">
        <v>333</v>
      </c>
      <c r="M55" s="254" t="str">
        <f t="shared" si="0"/>
        <v>-</v>
      </c>
      <c r="N55" s="413" t="str">
        <f t="shared" si="1"/>
        <v>-</v>
      </c>
    </row>
    <row r="56" spans="1:14" s="251" customFormat="1" ht="12.75" hidden="1" outlineLevel="1">
      <c r="A56" s="361"/>
      <c r="B56" s="252">
        <v>38</v>
      </c>
      <c r="C56" s="252"/>
      <c r="D56" s="252"/>
      <c r="E56" s="252"/>
      <c r="F56" s="252"/>
      <c r="G56" s="252"/>
      <c r="H56" s="252"/>
      <c r="I56" s="396"/>
      <c r="J56" s="252"/>
      <c r="K56" s="399" t="s">
        <v>333</v>
      </c>
      <c r="L56" s="399" t="s">
        <v>333</v>
      </c>
      <c r="M56" s="254" t="str">
        <f t="shared" si="0"/>
        <v>-</v>
      </c>
      <c r="N56" s="413" t="str">
        <f t="shared" si="1"/>
        <v>-</v>
      </c>
    </row>
    <row r="57" spans="1:14" s="251" customFormat="1" ht="12.75" hidden="1" outlineLevel="1">
      <c r="A57" s="361"/>
      <c r="B57" s="252">
        <v>39</v>
      </c>
      <c r="C57" s="252"/>
      <c r="D57" s="252"/>
      <c r="E57" s="252"/>
      <c r="F57" s="252"/>
      <c r="G57" s="252"/>
      <c r="H57" s="252"/>
      <c r="I57" s="396"/>
      <c r="J57" s="252"/>
      <c r="K57" s="399" t="s">
        <v>333</v>
      </c>
      <c r="L57" s="399" t="s">
        <v>333</v>
      </c>
      <c r="M57" s="254" t="str">
        <f t="shared" si="0"/>
        <v>-</v>
      </c>
      <c r="N57" s="413" t="str">
        <f t="shared" si="1"/>
        <v>-</v>
      </c>
    </row>
    <row r="58" spans="1:14" s="251" customFormat="1" ht="12.75" hidden="1" outlineLevel="1">
      <c r="A58" s="361"/>
      <c r="B58" s="252">
        <v>40</v>
      </c>
      <c r="C58" s="252"/>
      <c r="D58" s="252"/>
      <c r="E58" s="252"/>
      <c r="F58" s="252"/>
      <c r="G58" s="252"/>
      <c r="H58" s="252"/>
      <c r="I58" s="396"/>
      <c r="J58" s="252"/>
      <c r="K58" s="399" t="s">
        <v>333</v>
      </c>
      <c r="L58" s="399" t="s">
        <v>333</v>
      </c>
      <c r="M58" s="254" t="str">
        <f t="shared" si="0"/>
        <v>-</v>
      </c>
      <c r="N58" s="413" t="str">
        <f t="shared" si="1"/>
        <v>-</v>
      </c>
    </row>
    <row r="59" spans="1:14" s="251" customFormat="1" ht="12.75" hidden="1" outlineLevel="1">
      <c r="A59" s="361"/>
      <c r="B59" s="252">
        <v>41</v>
      </c>
      <c r="C59" s="252"/>
      <c r="D59" s="252"/>
      <c r="E59" s="252"/>
      <c r="F59" s="252"/>
      <c r="G59" s="252"/>
      <c r="H59" s="252"/>
      <c r="I59" s="396"/>
      <c r="J59" s="252"/>
      <c r="K59" s="399" t="s">
        <v>333</v>
      </c>
      <c r="L59" s="399" t="s">
        <v>333</v>
      </c>
      <c r="M59" s="254" t="str">
        <f t="shared" si="0"/>
        <v>-</v>
      </c>
      <c r="N59" s="413" t="str">
        <f t="shared" si="1"/>
        <v>-</v>
      </c>
    </row>
    <row r="60" spans="1:14" s="251" customFormat="1" ht="12.75" hidden="1" outlineLevel="1">
      <c r="A60" s="361"/>
      <c r="B60" s="252">
        <v>42</v>
      </c>
      <c r="C60" s="252"/>
      <c r="D60" s="252"/>
      <c r="E60" s="252"/>
      <c r="F60" s="252"/>
      <c r="G60" s="252"/>
      <c r="H60" s="252"/>
      <c r="I60" s="396"/>
      <c r="J60" s="252"/>
      <c r="K60" s="399" t="s">
        <v>333</v>
      </c>
      <c r="L60" s="399" t="s">
        <v>333</v>
      </c>
      <c r="M60" s="254" t="str">
        <f t="shared" si="0"/>
        <v>-</v>
      </c>
      <c r="N60" s="413" t="str">
        <f t="shared" si="1"/>
        <v>-</v>
      </c>
    </row>
    <row r="61" spans="1:14" s="251" customFormat="1" ht="12.75" hidden="1" outlineLevel="1">
      <c r="A61" s="361"/>
      <c r="B61" s="252">
        <v>43</v>
      </c>
      <c r="C61" s="252"/>
      <c r="D61" s="252"/>
      <c r="E61" s="252"/>
      <c r="F61" s="252"/>
      <c r="G61" s="252"/>
      <c r="H61" s="252"/>
      <c r="I61" s="396"/>
      <c r="J61" s="252"/>
      <c r="K61" s="399" t="s">
        <v>333</v>
      </c>
      <c r="L61" s="399" t="s">
        <v>333</v>
      </c>
      <c r="M61" s="254" t="str">
        <f t="shared" si="0"/>
        <v>-</v>
      </c>
      <c r="N61" s="413" t="str">
        <f t="shared" si="1"/>
        <v>-</v>
      </c>
    </row>
    <row r="62" spans="1:14" s="251" customFormat="1" ht="12.75" hidden="1" outlineLevel="1">
      <c r="A62" s="361"/>
      <c r="B62" s="252">
        <v>44</v>
      </c>
      <c r="C62" s="252"/>
      <c r="D62" s="252"/>
      <c r="E62" s="252"/>
      <c r="F62" s="252"/>
      <c r="G62" s="252"/>
      <c r="H62" s="252"/>
      <c r="I62" s="396"/>
      <c r="J62" s="252"/>
      <c r="K62" s="399" t="s">
        <v>333</v>
      </c>
      <c r="L62" s="399" t="s">
        <v>333</v>
      </c>
      <c r="M62" s="254" t="str">
        <f t="shared" si="0"/>
        <v>-</v>
      </c>
      <c r="N62" s="413" t="str">
        <f t="shared" si="1"/>
        <v>-</v>
      </c>
    </row>
    <row r="63" spans="1:14" s="251" customFormat="1" ht="12.75" hidden="1" outlineLevel="1">
      <c r="A63" s="361"/>
      <c r="B63" s="252">
        <v>45</v>
      </c>
      <c r="C63" s="252"/>
      <c r="D63" s="252"/>
      <c r="E63" s="252"/>
      <c r="F63" s="252"/>
      <c r="G63" s="252"/>
      <c r="H63" s="252"/>
      <c r="I63" s="396"/>
      <c r="J63" s="252"/>
      <c r="K63" s="399" t="s">
        <v>333</v>
      </c>
      <c r="L63" s="399" t="s">
        <v>333</v>
      </c>
      <c r="M63" s="254" t="str">
        <f t="shared" si="0"/>
        <v>-</v>
      </c>
      <c r="N63" s="413" t="str">
        <f t="shared" si="1"/>
        <v>-</v>
      </c>
    </row>
    <row r="64" spans="1:14" s="251" customFormat="1" ht="12.75" hidden="1" outlineLevel="1">
      <c r="A64" s="361"/>
      <c r="B64" s="252">
        <v>46</v>
      </c>
      <c r="C64" s="252"/>
      <c r="D64" s="252"/>
      <c r="E64" s="252"/>
      <c r="F64" s="252"/>
      <c r="G64" s="252"/>
      <c r="H64" s="252"/>
      <c r="I64" s="396"/>
      <c r="J64" s="252"/>
      <c r="K64" s="399" t="s">
        <v>333</v>
      </c>
      <c r="L64" s="399" t="s">
        <v>333</v>
      </c>
      <c r="M64" s="254" t="str">
        <f t="shared" si="0"/>
        <v>-</v>
      </c>
      <c r="N64" s="413" t="str">
        <f t="shared" si="1"/>
        <v>-</v>
      </c>
    </row>
    <row r="65" spans="1:14" s="251" customFormat="1" ht="12.75" hidden="1" outlineLevel="1">
      <c r="A65" s="361"/>
      <c r="B65" s="252">
        <v>47</v>
      </c>
      <c r="C65" s="252"/>
      <c r="D65" s="252"/>
      <c r="E65" s="252"/>
      <c r="F65" s="252"/>
      <c r="G65" s="252"/>
      <c r="H65" s="252"/>
      <c r="I65" s="396"/>
      <c r="J65" s="252"/>
      <c r="K65" s="399" t="s">
        <v>333</v>
      </c>
      <c r="L65" s="399" t="s">
        <v>333</v>
      </c>
      <c r="M65" s="254" t="str">
        <f t="shared" si="0"/>
        <v>-</v>
      </c>
      <c r="N65" s="413" t="str">
        <f t="shared" si="1"/>
        <v>-</v>
      </c>
    </row>
    <row r="66" spans="1:14" s="251" customFormat="1" ht="12.75" hidden="1" outlineLevel="1">
      <c r="A66" s="361"/>
      <c r="B66" s="252">
        <v>48</v>
      </c>
      <c r="C66" s="252"/>
      <c r="D66" s="252"/>
      <c r="E66" s="252"/>
      <c r="F66" s="252"/>
      <c r="G66" s="252"/>
      <c r="H66" s="252"/>
      <c r="I66" s="396"/>
      <c r="J66" s="252"/>
      <c r="K66" s="399" t="s">
        <v>333</v>
      </c>
      <c r="L66" s="399" t="s">
        <v>333</v>
      </c>
      <c r="M66" s="254" t="str">
        <f t="shared" si="0"/>
        <v>-</v>
      </c>
      <c r="N66" s="413" t="str">
        <f t="shared" si="1"/>
        <v>-</v>
      </c>
    </row>
    <row r="67" spans="1:14" s="251" customFormat="1" ht="12.75" hidden="1" outlineLevel="1">
      <c r="A67" s="361"/>
      <c r="B67" s="252">
        <v>49</v>
      </c>
      <c r="C67" s="252"/>
      <c r="D67" s="252"/>
      <c r="E67" s="252"/>
      <c r="F67" s="252"/>
      <c r="G67" s="252"/>
      <c r="H67" s="252"/>
      <c r="I67" s="396"/>
      <c r="J67" s="252"/>
      <c r="K67" s="399" t="s">
        <v>333</v>
      </c>
      <c r="L67" s="399" t="s">
        <v>333</v>
      </c>
      <c r="M67" s="254" t="str">
        <f t="shared" si="0"/>
        <v>-</v>
      </c>
      <c r="N67" s="413" t="str">
        <f t="shared" si="1"/>
        <v>-</v>
      </c>
    </row>
    <row r="68" spans="1:14" s="251" customFormat="1" ht="12.75" hidden="1" outlineLevel="1">
      <c r="A68" s="361"/>
      <c r="B68" s="252">
        <v>50</v>
      </c>
      <c r="C68" s="252"/>
      <c r="D68" s="252"/>
      <c r="E68" s="252"/>
      <c r="F68" s="252"/>
      <c r="G68" s="252"/>
      <c r="H68" s="252"/>
      <c r="I68" s="396"/>
      <c r="J68" s="252"/>
      <c r="K68" s="399" t="s">
        <v>333</v>
      </c>
      <c r="L68" s="399" t="s">
        <v>333</v>
      </c>
      <c r="M68" s="254" t="str">
        <f t="shared" si="0"/>
        <v>-</v>
      </c>
      <c r="N68" s="413" t="str">
        <f t="shared" si="1"/>
        <v>-</v>
      </c>
    </row>
    <row r="69" spans="1:14" s="251" customFormat="1" ht="12.75" hidden="1" outlineLevel="1">
      <c r="A69" s="361"/>
      <c r="B69" s="252">
        <v>51</v>
      </c>
      <c r="C69" s="252"/>
      <c r="D69" s="252"/>
      <c r="E69" s="252"/>
      <c r="F69" s="252"/>
      <c r="G69" s="252"/>
      <c r="H69" s="252"/>
      <c r="I69" s="396"/>
      <c r="J69" s="252"/>
      <c r="K69" s="399" t="s">
        <v>333</v>
      </c>
      <c r="L69" s="399" t="s">
        <v>333</v>
      </c>
      <c r="M69" s="254" t="str">
        <f t="shared" si="0"/>
        <v>-</v>
      </c>
      <c r="N69" s="413" t="str">
        <f t="shared" si="1"/>
        <v>-</v>
      </c>
    </row>
    <row r="70" spans="1:14" s="251" customFormat="1" ht="12.75" hidden="1" outlineLevel="1">
      <c r="A70" s="361"/>
      <c r="B70" s="252">
        <v>52</v>
      </c>
      <c r="C70" s="252"/>
      <c r="D70" s="252"/>
      <c r="E70" s="252"/>
      <c r="F70" s="252"/>
      <c r="G70" s="252"/>
      <c r="H70" s="252"/>
      <c r="I70" s="396"/>
      <c r="J70" s="252"/>
      <c r="K70" s="399" t="s">
        <v>333</v>
      </c>
      <c r="L70" s="399" t="s">
        <v>333</v>
      </c>
      <c r="M70" s="254" t="str">
        <f t="shared" si="0"/>
        <v>-</v>
      </c>
      <c r="N70" s="413" t="str">
        <f t="shared" si="1"/>
        <v>-</v>
      </c>
    </row>
    <row r="71" spans="1:14" s="251" customFormat="1" ht="12.75" hidden="1" outlineLevel="1">
      <c r="A71" s="361"/>
      <c r="B71" s="252">
        <v>53</v>
      </c>
      <c r="C71" s="252"/>
      <c r="D71" s="252"/>
      <c r="E71" s="252"/>
      <c r="F71" s="252"/>
      <c r="G71" s="252"/>
      <c r="H71" s="252"/>
      <c r="I71" s="396"/>
      <c r="J71" s="252"/>
      <c r="K71" s="399" t="s">
        <v>333</v>
      </c>
      <c r="L71" s="399" t="s">
        <v>333</v>
      </c>
      <c r="M71" s="254" t="str">
        <f t="shared" si="0"/>
        <v>-</v>
      </c>
      <c r="N71" s="413" t="str">
        <f t="shared" si="1"/>
        <v>-</v>
      </c>
    </row>
    <row r="72" spans="1:14" s="251" customFormat="1" ht="12.75" hidden="1" outlineLevel="1">
      <c r="A72" s="361"/>
      <c r="B72" s="252">
        <v>54</v>
      </c>
      <c r="C72" s="252"/>
      <c r="D72" s="252"/>
      <c r="E72" s="252"/>
      <c r="F72" s="252"/>
      <c r="G72" s="252"/>
      <c r="H72" s="252"/>
      <c r="I72" s="396"/>
      <c r="J72" s="252"/>
      <c r="K72" s="399" t="s">
        <v>333</v>
      </c>
      <c r="L72" s="399" t="s">
        <v>333</v>
      </c>
      <c r="M72" s="254" t="str">
        <f t="shared" si="0"/>
        <v>-</v>
      </c>
      <c r="N72" s="413" t="str">
        <f t="shared" si="1"/>
        <v>-</v>
      </c>
    </row>
    <row r="73" spans="1:14" s="251" customFormat="1" ht="12.75" hidden="1" outlineLevel="1">
      <c r="A73" s="361"/>
      <c r="B73" s="252">
        <v>55</v>
      </c>
      <c r="C73" s="252"/>
      <c r="D73" s="252"/>
      <c r="E73" s="252"/>
      <c r="F73" s="252"/>
      <c r="G73" s="252"/>
      <c r="H73" s="252"/>
      <c r="I73" s="396"/>
      <c r="J73" s="252"/>
      <c r="K73" s="399" t="s">
        <v>333</v>
      </c>
      <c r="L73" s="399" t="s">
        <v>333</v>
      </c>
      <c r="M73" s="254" t="str">
        <f t="shared" si="0"/>
        <v>-</v>
      </c>
      <c r="N73" s="413" t="str">
        <f t="shared" si="1"/>
        <v>-</v>
      </c>
    </row>
    <row r="74" spans="1:14" s="251" customFormat="1" ht="12.75" hidden="1" outlineLevel="1">
      <c r="A74" s="361"/>
      <c r="B74" s="252">
        <v>56</v>
      </c>
      <c r="C74" s="252"/>
      <c r="D74" s="252"/>
      <c r="E74" s="252"/>
      <c r="F74" s="252"/>
      <c r="G74" s="252"/>
      <c r="H74" s="252"/>
      <c r="I74" s="396"/>
      <c r="J74" s="252"/>
      <c r="K74" s="399" t="s">
        <v>333</v>
      </c>
      <c r="L74" s="399" t="s">
        <v>333</v>
      </c>
      <c r="M74" s="254" t="str">
        <f t="shared" si="0"/>
        <v>-</v>
      </c>
      <c r="N74" s="413" t="str">
        <f t="shared" si="1"/>
        <v>-</v>
      </c>
    </row>
    <row r="75" spans="1:14" s="251" customFormat="1" ht="12.75" hidden="1" outlineLevel="1">
      <c r="A75" s="361"/>
      <c r="B75" s="252">
        <v>57</v>
      </c>
      <c r="C75" s="252"/>
      <c r="D75" s="252"/>
      <c r="E75" s="252"/>
      <c r="F75" s="252"/>
      <c r="G75" s="252"/>
      <c r="H75" s="252"/>
      <c r="I75" s="396"/>
      <c r="J75" s="252"/>
      <c r="K75" s="399" t="s">
        <v>333</v>
      </c>
      <c r="L75" s="399" t="s">
        <v>333</v>
      </c>
      <c r="M75" s="254" t="str">
        <f t="shared" si="0"/>
        <v>-</v>
      </c>
      <c r="N75" s="413" t="str">
        <f t="shared" si="1"/>
        <v>-</v>
      </c>
    </row>
    <row r="76" spans="1:14" s="251" customFormat="1" ht="12.75" hidden="1" outlineLevel="1">
      <c r="A76" s="361"/>
      <c r="B76" s="252">
        <v>58</v>
      </c>
      <c r="C76" s="252"/>
      <c r="D76" s="252"/>
      <c r="E76" s="252"/>
      <c r="F76" s="252"/>
      <c r="G76" s="252"/>
      <c r="H76" s="252"/>
      <c r="I76" s="396"/>
      <c r="J76" s="252"/>
      <c r="K76" s="399" t="s">
        <v>333</v>
      </c>
      <c r="L76" s="399" t="s">
        <v>333</v>
      </c>
      <c r="M76" s="254" t="str">
        <f t="shared" si="0"/>
        <v>-</v>
      </c>
      <c r="N76" s="413" t="str">
        <f t="shared" si="1"/>
        <v>-</v>
      </c>
    </row>
    <row r="77" spans="1:14" s="251" customFormat="1" ht="12.75" hidden="1" outlineLevel="1">
      <c r="A77" s="361"/>
      <c r="B77" s="252">
        <v>59</v>
      </c>
      <c r="C77" s="252"/>
      <c r="D77" s="252"/>
      <c r="E77" s="252"/>
      <c r="F77" s="252"/>
      <c r="G77" s="252"/>
      <c r="H77" s="252"/>
      <c r="I77" s="396"/>
      <c r="J77" s="252"/>
      <c r="K77" s="399" t="s">
        <v>333</v>
      </c>
      <c r="L77" s="399" t="s">
        <v>333</v>
      </c>
      <c r="M77" s="254" t="str">
        <f t="shared" si="0"/>
        <v>-</v>
      </c>
      <c r="N77" s="413" t="str">
        <f t="shared" si="1"/>
        <v>-</v>
      </c>
    </row>
    <row r="78" spans="1:14" s="251" customFormat="1" ht="12.75" hidden="1" outlineLevel="1">
      <c r="A78" s="361"/>
      <c r="B78" s="252">
        <v>60</v>
      </c>
      <c r="C78" s="252"/>
      <c r="D78" s="252"/>
      <c r="E78" s="252"/>
      <c r="F78" s="252"/>
      <c r="G78" s="252"/>
      <c r="H78" s="252"/>
      <c r="I78" s="396"/>
      <c r="J78" s="252"/>
      <c r="K78" s="399" t="s">
        <v>333</v>
      </c>
      <c r="L78" s="399" t="s">
        <v>333</v>
      </c>
      <c r="M78" s="254" t="str">
        <f t="shared" si="0"/>
        <v>-</v>
      </c>
      <c r="N78" s="413" t="str">
        <f t="shared" si="1"/>
        <v>-</v>
      </c>
    </row>
    <row r="79" spans="1:14" s="251" customFormat="1" ht="12.75" hidden="1" outlineLevel="1">
      <c r="A79" s="361"/>
      <c r="B79" s="252">
        <v>61</v>
      </c>
      <c r="C79" s="252"/>
      <c r="D79" s="252"/>
      <c r="E79" s="252"/>
      <c r="F79" s="252"/>
      <c r="G79" s="252"/>
      <c r="H79" s="252"/>
      <c r="I79" s="396"/>
      <c r="J79" s="252"/>
      <c r="K79" s="399" t="s">
        <v>333</v>
      </c>
      <c r="L79" s="399" t="s">
        <v>333</v>
      </c>
      <c r="M79" s="254" t="str">
        <f t="shared" si="0"/>
        <v>-</v>
      </c>
      <c r="N79" s="413" t="str">
        <f t="shared" si="1"/>
        <v>-</v>
      </c>
    </row>
    <row r="80" spans="1:14" s="251" customFormat="1" ht="12.75" hidden="1" outlineLevel="1">
      <c r="A80" s="361"/>
      <c r="B80" s="252">
        <v>62</v>
      </c>
      <c r="C80" s="252"/>
      <c r="D80" s="252"/>
      <c r="E80" s="252"/>
      <c r="F80" s="252"/>
      <c r="G80" s="252"/>
      <c r="H80" s="252"/>
      <c r="I80" s="396"/>
      <c r="J80" s="252"/>
      <c r="K80" s="399" t="s">
        <v>333</v>
      </c>
      <c r="L80" s="399" t="s">
        <v>333</v>
      </c>
      <c r="M80" s="254" t="str">
        <f t="shared" si="0"/>
        <v>-</v>
      </c>
      <c r="N80" s="413" t="str">
        <f t="shared" si="1"/>
        <v>-</v>
      </c>
    </row>
    <row r="81" spans="1:14" s="251" customFormat="1" ht="12.75" hidden="1" outlineLevel="1">
      <c r="A81" s="361"/>
      <c r="B81" s="252">
        <v>63</v>
      </c>
      <c r="C81" s="252"/>
      <c r="D81" s="252"/>
      <c r="E81" s="252"/>
      <c r="F81" s="252"/>
      <c r="G81" s="252"/>
      <c r="H81" s="252"/>
      <c r="I81" s="396"/>
      <c r="J81" s="252"/>
      <c r="K81" s="399" t="s">
        <v>333</v>
      </c>
      <c r="L81" s="399" t="s">
        <v>333</v>
      </c>
      <c r="M81" s="254" t="str">
        <f t="shared" si="0"/>
        <v>-</v>
      </c>
      <c r="N81" s="413" t="str">
        <f t="shared" si="1"/>
        <v>-</v>
      </c>
    </row>
    <row r="82" spans="1:14" s="251" customFormat="1" ht="12.75" hidden="1" outlineLevel="1">
      <c r="A82" s="361"/>
      <c r="B82" s="252">
        <v>64</v>
      </c>
      <c r="C82" s="252"/>
      <c r="D82" s="252"/>
      <c r="E82" s="252"/>
      <c r="F82" s="252"/>
      <c r="G82" s="252"/>
      <c r="H82" s="252"/>
      <c r="I82" s="396"/>
      <c r="J82" s="252"/>
      <c r="K82" s="399" t="s">
        <v>333</v>
      </c>
      <c r="L82" s="399" t="s">
        <v>333</v>
      </c>
      <c r="M82" s="254" t="str">
        <f t="shared" si="0"/>
        <v>-</v>
      </c>
      <c r="N82" s="413" t="str">
        <f t="shared" si="1"/>
        <v>-</v>
      </c>
    </row>
    <row r="83" spans="1:14" s="251" customFormat="1" ht="12.75" hidden="1" outlineLevel="1">
      <c r="A83" s="361"/>
      <c r="B83" s="252">
        <v>65</v>
      </c>
      <c r="C83" s="252"/>
      <c r="D83" s="252"/>
      <c r="E83" s="252"/>
      <c r="F83" s="252"/>
      <c r="G83" s="252"/>
      <c r="H83" s="252"/>
      <c r="I83" s="396"/>
      <c r="J83" s="252"/>
      <c r="K83" s="399" t="s">
        <v>333</v>
      </c>
      <c r="L83" s="399" t="s">
        <v>333</v>
      </c>
      <c r="M83" s="254" t="str">
        <f t="shared" si="0"/>
        <v>-</v>
      </c>
      <c r="N83" s="413" t="str">
        <f t="shared" si="1"/>
        <v>-</v>
      </c>
    </row>
    <row r="84" spans="1:14" s="251" customFormat="1" ht="12.75" hidden="1" outlineLevel="1">
      <c r="A84" s="361"/>
      <c r="B84" s="252">
        <v>66</v>
      </c>
      <c r="C84" s="252"/>
      <c r="D84" s="252"/>
      <c r="E84" s="252"/>
      <c r="F84" s="252"/>
      <c r="G84" s="252"/>
      <c r="H84" s="252"/>
      <c r="I84" s="396"/>
      <c r="J84" s="252"/>
      <c r="K84" s="399" t="s">
        <v>333</v>
      </c>
      <c r="L84" s="399" t="s">
        <v>333</v>
      </c>
      <c r="M84" s="254" t="str">
        <f t="shared" ref="M84:M147" si="2">IF(H84=0,"-",IF(AND(H84&gt;=$L$13,H84&lt;=$K$11),"Корректная дата", "Некорректная дата"))</f>
        <v>-</v>
      </c>
      <c r="N84" s="413" t="str">
        <f t="shared" ref="N84:N147" si="3">IF(ISERROR(I84*1)=TRUE,"Некорректный формат",IF(I84&gt;=100000,"Корректная сумма", IF(I84=0,"-","Рекомендуемая мин. сумма в п/п не менее 100 000 руб.")))</f>
        <v>-</v>
      </c>
    </row>
    <row r="85" spans="1:14" s="251" customFormat="1" ht="12.75" hidden="1" outlineLevel="1">
      <c r="A85" s="361"/>
      <c r="B85" s="252">
        <v>67</v>
      </c>
      <c r="C85" s="252"/>
      <c r="D85" s="252"/>
      <c r="E85" s="252"/>
      <c r="F85" s="252"/>
      <c r="G85" s="252"/>
      <c r="H85" s="252"/>
      <c r="I85" s="396"/>
      <c r="J85" s="252"/>
      <c r="K85" s="399" t="s">
        <v>333</v>
      </c>
      <c r="L85" s="399" t="s">
        <v>333</v>
      </c>
      <c r="M85" s="254" t="str">
        <f t="shared" si="2"/>
        <v>-</v>
      </c>
      <c r="N85" s="413" t="str">
        <f t="shared" si="3"/>
        <v>-</v>
      </c>
    </row>
    <row r="86" spans="1:14" s="251" customFormat="1" ht="12.75" hidden="1" outlineLevel="1">
      <c r="A86" s="361"/>
      <c r="B86" s="252">
        <v>68</v>
      </c>
      <c r="C86" s="252"/>
      <c r="D86" s="252"/>
      <c r="E86" s="252"/>
      <c r="F86" s="252"/>
      <c r="G86" s="252"/>
      <c r="H86" s="252"/>
      <c r="I86" s="396"/>
      <c r="J86" s="252"/>
      <c r="K86" s="399" t="s">
        <v>333</v>
      </c>
      <c r="L86" s="399" t="s">
        <v>333</v>
      </c>
      <c r="M86" s="254" t="str">
        <f t="shared" si="2"/>
        <v>-</v>
      </c>
      <c r="N86" s="413" t="str">
        <f t="shared" si="3"/>
        <v>-</v>
      </c>
    </row>
    <row r="87" spans="1:14" s="251" customFormat="1" ht="12.75" hidden="1" outlineLevel="1">
      <c r="A87" s="361"/>
      <c r="B87" s="252">
        <v>69</v>
      </c>
      <c r="C87" s="252"/>
      <c r="D87" s="252"/>
      <c r="E87" s="252"/>
      <c r="F87" s="252"/>
      <c r="G87" s="252"/>
      <c r="H87" s="252"/>
      <c r="I87" s="396"/>
      <c r="J87" s="252"/>
      <c r="K87" s="399" t="s">
        <v>333</v>
      </c>
      <c r="L87" s="399" t="s">
        <v>333</v>
      </c>
      <c r="M87" s="254" t="str">
        <f t="shared" si="2"/>
        <v>-</v>
      </c>
      <c r="N87" s="413" t="str">
        <f t="shared" si="3"/>
        <v>-</v>
      </c>
    </row>
    <row r="88" spans="1:14" s="251" customFormat="1" ht="12.75" hidden="1" outlineLevel="1">
      <c r="A88" s="361"/>
      <c r="B88" s="252">
        <v>70</v>
      </c>
      <c r="C88" s="252"/>
      <c r="D88" s="252"/>
      <c r="E88" s="252"/>
      <c r="F88" s="252"/>
      <c r="G88" s="252"/>
      <c r="H88" s="252"/>
      <c r="I88" s="396"/>
      <c r="J88" s="252"/>
      <c r="K88" s="399" t="s">
        <v>333</v>
      </c>
      <c r="L88" s="399" t="s">
        <v>333</v>
      </c>
      <c r="M88" s="254" t="str">
        <f t="shared" si="2"/>
        <v>-</v>
      </c>
      <c r="N88" s="413" t="str">
        <f t="shared" si="3"/>
        <v>-</v>
      </c>
    </row>
    <row r="89" spans="1:14" s="251" customFormat="1" ht="12.75" hidden="1" outlineLevel="1">
      <c r="A89" s="361"/>
      <c r="B89" s="252">
        <v>71</v>
      </c>
      <c r="C89" s="252"/>
      <c r="D89" s="252"/>
      <c r="E89" s="252"/>
      <c r="F89" s="252"/>
      <c r="G89" s="252"/>
      <c r="H89" s="252"/>
      <c r="I89" s="396"/>
      <c r="J89" s="252"/>
      <c r="K89" s="399" t="s">
        <v>333</v>
      </c>
      <c r="L89" s="399" t="s">
        <v>333</v>
      </c>
      <c r="M89" s="254" t="str">
        <f t="shared" si="2"/>
        <v>-</v>
      </c>
      <c r="N89" s="413" t="str">
        <f t="shared" si="3"/>
        <v>-</v>
      </c>
    </row>
    <row r="90" spans="1:14" s="251" customFormat="1" ht="12.75" hidden="1" outlineLevel="1">
      <c r="A90" s="361"/>
      <c r="B90" s="252">
        <v>72</v>
      </c>
      <c r="C90" s="252"/>
      <c r="D90" s="252"/>
      <c r="E90" s="252"/>
      <c r="F90" s="252"/>
      <c r="G90" s="252"/>
      <c r="H90" s="252"/>
      <c r="I90" s="396"/>
      <c r="J90" s="252"/>
      <c r="K90" s="399" t="s">
        <v>333</v>
      </c>
      <c r="L90" s="399" t="s">
        <v>333</v>
      </c>
      <c r="M90" s="254" t="str">
        <f t="shared" si="2"/>
        <v>-</v>
      </c>
      <c r="N90" s="413" t="str">
        <f t="shared" si="3"/>
        <v>-</v>
      </c>
    </row>
    <row r="91" spans="1:14" s="251" customFormat="1" ht="12.75" hidden="1" outlineLevel="1">
      <c r="A91" s="361"/>
      <c r="B91" s="252">
        <v>73</v>
      </c>
      <c r="C91" s="252"/>
      <c r="D91" s="252"/>
      <c r="E91" s="252"/>
      <c r="F91" s="252"/>
      <c r="G91" s="252"/>
      <c r="H91" s="252"/>
      <c r="I91" s="396"/>
      <c r="J91" s="252"/>
      <c r="K91" s="399" t="s">
        <v>333</v>
      </c>
      <c r="L91" s="399" t="s">
        <v>333</v>
      </c>
      <c r="M91" s="254" t="str">
        <f t="shared" si="2"/>
        <v>-</v>
      </c>
      <c r="N91" s="413" t="str">
        <f t="shared" si="3"/>
        <v>-</v>
      </c>
    </row>
    <row r="92" spans="1:14" s="251" customFormat="1" ht="12.75" hidden="1" outlineLevel="1">
      <c r="A92" s="361"/>
      <c r="B92" s="252">
        <v>74</v>
      </c>
      <c r="C92" s="252"/>
      <c r="D92" s="252"/>
      <c r="E92" s="252"/>
      <c r="F92" s="252"/>
      <c r="G92" s="252"/>
      <c r="H92" s="252"/>
      <c r="I92" s="396"/>
      <c r="J92" s="252"/>
      <c r="K92" s="399" t="s">
        <v>333</v>
      </c>
      <c r="L92" s="399" t="s">
        <v>333</v>
      </c>
      <c r="M92" s="254" t="str">
        <f t="shared" si="2"/>
        <v>-</v>
      </c>
      <c r="N92" s="413" t="str">
        <f t="shared" si="3"/>
        <v>-</v>
      </c>
    </row>
    <row r="93" spans="1:14" s="251" customFormat="1" ht="12.75" hidden="1" outlineLevel="1">
      <c r="A93" s="361"/>
      <c r="B93" s="252">
        <v>75</v>
      </c>
      <c r="C93" s="252"/>
      <c r="D93" s="252"/>
      <c r="E93" s="252"/>
      <c r="F93" s="252"/>
      <c r="G93" s="252"/>
      <c r="H93" s="252"/>
      <c r="I93" s="396"/>
      <c r="J93" s="252"/>
      <c r="K93" s="399" t="s">
        <v>333</v>
      </c>
      <c r="L93" s="399" t="s">
        <v>333</v>
      </c>
      <c r="M93" s="254" t="str">
        <f t="shared" si="2"/>
        <v>-</v>
      </c>
      <c r="N93" s="413" t="str">
        <f t="shared" si="3"/>
        <v>-</v>
      </c>
    </row>
    <row r="94" spans="1:14" s="251" customFormat="1" ht="12.75" hidden="1" outlineLevel="1">
      <c r="A94" s="361"/>
      <c r="B94" s="252">
        <v>76</v>
      </c>
      <c r="C94" s="252"/>
      <c r="D94" s="252"/>
      <c r="E94" s="252"/>
      <c r="F94" s="252"/>
      <c r="G94" s="252"/>
      <c r="H94" s="252"/>
      <c r="I94" s="396"/>
      <c r="J94" s="252"/>
      <c r="K94" s="399" t="s">
        <v>333</v>
      </c>
      <c r="L94" s="399" t="s">
        <v>333</v>
      </c>
      <c r="M94" s="254" t="str">
        <f t="shared" si="2"/>
        <v>-</v>
      </c>
      <c r="N94" s="413" t="str">
        <f t="shared" si="3"/>
        <v>-</v>
      </c>
    </row>
    <row r="95" spans="1:14" s="251" customFormat="1" ht="12.75" hidden="1" outlineLevel="1">
      <c r="A95" s="361"/>
      <c r="B95" s="252">
        <v>77</v>
      </c>
      <c r="C95" s="252"/>
      <c r="D95" s="252"/>
      <c r="E95" s="252"/>
      <c r="F95" s="252"/>
      <c r="G95" s="252"/>
      <c r="H95" s="252"/>
      <c r="I95" s="396"/>
      <c r="J95" s="252"/>
      <c r="K95" s="399" t="s">
        <v>333</v>
      </c>
      <c r="L95" s="399" t="s">
        <v>333</v>
      </c>
      <c r="M95" s="254" t="str">
        <f t="shared" si="2"/>
        <v>-</v>
      </c>
      <c r="N95" s="413" t="str">
        <f t="shared" si="3"/>
        <v>-</v>
      </c>
    </row>
    <row r="96" spans="1:14" s="251" customFormat="1" ht="12.75" hidden="1" outlineLevel="1">
      <c r="A96" s="361"/>
      <c r="B96" s="252">
        <v>78</v>
      </c>
      <c r="C96" s="252"/>
      <c r="D96" s="252"/>
      <c r="E96" s="252"/>
      <c r="F96" s="252"/>
      <c r="G96" s="252"/>
      <c r="H96" s="252"/>
      <c r="I96" s="396"/>
      <c r="J96" s="252"/>
      <c r="K96" s="399" t="s">
        <v>333</v>
      </c>
      <c r="L96" s="399" t="s">
        <v>333</v>
      </c>
      <c r="M96" s="254" t="str">
        <f t="shared" si="2"/>
        <v>-</v>
      </c>
      <c r="N96" s="413" t="str">
        <f t="shared" si="3"/>
        <v>-</v>
      </c>
    </row>
    <row r="97" spans="1:14" s="251" customFormat="1" ht="12.75" hidden="1" outlineLevel="1">
      <c r="A97" s="361"/>
      <c r="B97" s="252">
        <v>79</v>
      </c>
      <c r="C97" s="252"/>
      <c r="D97" s="252"/>
      <c r="E97" s="252"/>
      <c r="F97" s="252"/>
      <c r="G97" s="252"/>
      <c r="H97" s="252"/>
      <c r="I97" s="396"/>
      <c r="J97" s="252"/>
      <c r="K97" s="399" t="s">
        <v>333</v>
      </c>
      <c r="L97" s="399" t="s">
        <v>333</v>
      </c>
      <c r="M97" s="254" t="str">
        <f t="shared" si="2"/>
        <v>-</v>
      </c>
      <c r="N97" s="413" t="str">
        <f t="shared" si="3"/>
        <v>-</v>
      </c>
    </row>
    <row r="98" spans="1:14" s="251" customFormat="1" ht="12.75" hidden="1" outlineLevel="1">
      <c r="A98" s="361"/>
      <c r="B98" s="252">
        <v>80</v>
      </c>
      <c r="C98" s="252"/>
      <c r="D98" s="252"/>
      <c r="E98" s="252"/>
      <c r="F98" s="252"/>
      <c r="G98" s="252"/>
      <c r="H98" s="252"/>
      <c r="I98" s="396"/>
      <c r="J98" s="252"/>
      <c r="K98" s="399" t="s">
        <v>333</v>
      </c>
      <c r="L98" s="399" t="s">
        <v>333</v>
      </c>
      <c r="M98" s="254" t="str">
        <f t="shared" si="2"/>
        <v>-</v>
      </c>
      <c r="N98" s="413" t="str">
        <f t="shared" si="3"/>
        <v>-</v>
      </c>
    </row>
    <row r="99" spans="1:14" s="251" customFormat="1" ht="12.75" hidden="1" outlineLevel="1">
      <c r="A99" s="361"/>
      <c r="B99" s="252">
        <v>81</v>
      </c>
      <c r="C99" s="252"/>
      <c r="D99" s="252"/>
      <c r="E99" s="252"/>
      <c r="F99" s="252"/>
      <c r="G99" s="252"/>
      <c r="H99" s="252"/>
      <c r="I99" s="396"/>
      <c r="J99" s="252"/>
      <c r="K99" s="399" t="s">
        <v>333</v>
      </c>
      <c r="L99" s="399" t="s">
        <v>333</v>
      </c>
      <c r="M99" s="254" t="str">
        <f t="shared" si="2"/>
        <v>-</v>
      </c>
      <c r="N99" s="413" t="str">
        <f t="shared" si="3"/>
        <v>-</v>
      </c>
    </row>
    <row r="100" spans="1:14" s="251" customFormat="1" ht="12.75" hidden="1" outlineLevel="1">
      <c r="A100" s="361"/>
      <c r="B100" s="252">
        <v>82</v>
      </c>
      <c r="C100" s="252"/>
      <c r="D100" s="252"/>
      <c r="E100" s="252"/>
      <c r="F100" s="252"/>
      <c r="G100" s="252"/>
      <c r="H100" s="252"/>
      <c r="I100" s="396"/>
      <c r="J100" s="252"/>
      <c r="K100" s="399" t="s">
        <v>333</v>
      </c>
      <c r="L100" s="399" t="s">
        <v>333</v>
      </c>
      <c r="M100" s="254" t="str">
        <f t="shared" si="2"/>
        <v>-</v>
      </c>
      <c r="N100" s="413" t="str">
        <f t="shared" si="3"/>
        <v>-</v>
      </c>
    </row>
    <row r="101" spans="1:14" s="251" customFormat="1" ht="12.75" hidden="1" outlineLevel="1">
      <c r="A101" s="361"/>
      <c r="B101" s="252">
        <v>83</v>
      </c>
      <c r="C101" s="252"/>
      <c r="D101" s="252"/>
      <c r="E101" s="252"/>
      <c r="F101" s="252"/>
      <c r="G101" s="252"/>
      <c r="H101" s="252"/>
      <c r="I101" s="396"/>
      <c r="J101" s="252"/>
      <c r="K101" s="399" t="s">
        <v>333</v>
      </c>
      <c r="L101" s="399" t="s">
        <v>333</v>
      </c>
      <c r="M101" s="254" t="str">
        <f t="shared" si="2"/>
        <v>-</v>
      </c>
      <c r="N101" s="413" t="str">
        <f t="shared" si="3"/>
        <v>-</v>
      </c>
    </row>
    <row r="102" spans="1:14" s="251" customFormat="1" ht="12.75" hidden="1" outlineLevel="1">
      <c r="A102" s="361"/>
      <c r="B102" s="252">
        <v>84</v>
      </c>
      <c r="C102" s="252"/>
      <c r="D102" s="252"/>
      <c r="E102" s="252"/>
      <c r="F102" s="252"/>
      <c r="G102" s="252"/>
      <c r="H102" s="252"/>
      <c r="I102" s="396"/>
      <c r="J102" s="252"/>
      <c r="K102" s="399" t="s">
        <v>333</v>
      </c>
      <c r="L102" s="399" t="s">
        <v>333</v>
      </c>
      <c r="M102" s="254" t="str">
        <f t="shared" si="2"/>
        <v>-</v>
      </c>
      <c r="N102" s="413" t="str">
        <f t="shared" si="3"/>
        <v>-</v>
      </c>
    </row>
    <row r="103" spans="1:14" s="251" customFormat="1" ht="12.75" hidden="1" outlineLevel="1">
      <c r="A103" s="361"/>
      <c r="B103" s="252">
        <v>85</v>
      </c>
      <c r="C103" s="252"/>
      <c r="D103" s="252"/>
      <c r="E103" s="252"/>
      <c r="F103" s="252"/>
      <c r="G103" s="252"/>
      <c r="H103" s="252"/>
      <c r="I103" s="396"/>
      <c r="J103" s="252"/>
      <c r="K103" s="399" t="s">
        <v>333</v>
      </c>
      <c r="L103" s="399" t="s">
        <v>333</v>
      </c>
      <c r="M103" s="254" t="str">
        <f t="shared" si="2"/>
        <v>-</v>
      </c>
      <c r="N103" s="413" t="str">
        <f t="shared" si="3"/>
        <v>-</v>
      </c>
    </row>
    <row r="104" spans="1:14" s="251" customFormat="1" ht="12.75" hidden="1" outlineLevel="1">
      <c r="A104" s="361"/>
      <c r="B104" s="252">
        <v>86</v>
      </c>
      <c r="C104" s="252"/>
      <c r="D104" s="252"/>
      <c r="E104" s="252"/>
      <c r="F104" s="252"/>
      <c r="G104" s="252"/>
      <c r="H104" s="252"/>
      <c r="I104" s="396"/>
      <c r="J104" s="252"/>
      <c r="K104" s="399" t="s">
        <v>333</v>
      </c>
      <c r="L104" s="399" t="s">
        <v>333</v>
      </c>
      <c r="M104" s="254" t="str">
        <f t="shared" si="2"/>
        <v>-</v>
      </c>
      <c r="N104" s="413" t="str">
        <f t="shared" si="3"/>
        <v>-</v>
      </c>
    </row>
    <row r="105" spans="1:14" s="251" customFormat="1" ht="12.75" hidden="1" outlineLevel="1">
      <c r="A105" s="361"/>
      <c r="B105" s="252">
        <v>87</v>
      </c>
      <c r="C105" s="252"/>
      <c r="D105" s="252"/>
      <c r="E105" s="252"/>
      <c r="F105" s="252"/>
      <c r="G105" s="252"/>
      <c r="H105" s="252"/>
      <c r="I105" s="396"/>
      <c r="J105" s="252"/>
      <c r="K105" s="399" t="s">
        <v>333</v>
      </c>
      <c r="L105" s="399" t="s">
        <v>333</v>
      </c>
      <c r="M105" s="254" t="str">
        <f t="shared" si="2"/>
        <v>-</v>
      </c>
      <c r="N105" s="413" t="str">
        <f t="shared" si="3"/>
        <v>-</v>
      </c>
    </row>
    <row r="106" spans="1:14" s="251" customFormat="1" ht="12.75" hidden="1" outlineLevel="1">
      <c r="A106" s="361"/>
      <c r="B106" s="252">
        <v>88</v>
      </c>
      <c r="C106" s="252"/>
      <c r="D106" s="252"/>
      <c r="E106" s="252"/>
      <c r="F106" s="252"/>
      <c r="G106" s="252"/>
      <c r="H106" s="252"/>
      <c r="I106" s="396"/>
      <c r="J106" s="252"/>
      <c r="K106" s="399" t="s">
        <v>333</v>
      </c>
      <c r="L106" s="399" t="s">
        <v>333</v>
      </c>
      <c r="M106" s="254" t="str">
        <f t="shared" si="2"/>
        <v>-</v>
      </c>
      <c r="N106" s="413" t="str">
        <f t="shared" si="3"/>
        <v>-</v>
      </c>
    </row>
    <row r="107" spans="1:14" s="251" customFormat="1" ht="12.75" hidden="1" outlineLevel="1">
      <c r="A107" s="361"/>
      <c r="B107" s="252">
        <v>89</v>
      </c>
      <c r="C107" s="252"/>
      <c r="D107" s="252"/>
      <c r="E107" s="252"/>
      <c r="F107" s="252"/>
      <c r="G107" s="252"/>
      <c r="H107" s="252"/>
      <c r="I107" s="396"/>
      <c r="J107" s="252"/>
      <c r="K107" s="399" t="s">
        <v>333</v>
      </c>
      <c r="L107" s="399" t="s">
        <v>333</v>
      </c>
      <c r="M107" s="254" t="str">
        <f t="shared" si="2"/>
        <v>-</v>
      </c>
      <c r="N107" s="413" t="str">
        <f t="shared" si="3"/>
        <v>-</v>
      </c>
    </row>
    <row r="108" spans="1:14" s="251" customFormat="1" ht="12.75" hidden="1" outlineLevel="1">
      <c r="A108" s="361"/>
      <c r="B108" s="252">
        <v>90</v>
      </c>
      <c r="C108" s="252"/>
      <c r="D108" s="252"/>
      <c r="E108" s="252"/>
      <c r="F108" s="252"/>
      <c r="G108" s="252"/>
      <c r="H108" s="252"/>
      <c r="I108" s="396"/>
      <c r="J108" s="252"/>
      <c r="K108" s="399" t="s">
        <v>333</v>
      </c>
      <c r="L108" s="399" t="s">
        <v>333</v>
      </c>
      <c r="M108" s="254" t="str">
        <f t="shared" si="2"/>
        <v>-</v>
      </c>
      <c r="N108" s="413" t="str">
        <f t="shared" si="3"/>
        <v>-</v>
      </c>
    </row>
    <row r="109" spans="1:14" s="251" customFormat="1" ht="12.75" hidden="1" outlineLevel="1">
      <c r="A109" s="361"/>
      <c r="B109" s="252">
        <v>91</v>
      </c>
      <c r="C109" s="252"/>
      <c r="D109" s="252"/>
      <c r="E109" s="252"/>
      <c r="F109" s="252"/>
      <c r="G109" s="252"/>
      <c r="H109" s="252"/>
      <c r="I109" s="396"/>
      <c r="J109" s="252"/>
      <c r="K109" s="399" t="s">
        <v>333</v>
      </c>
      <c r="L109" s="399" t="s">
        <v>333</v>
      </c>
      <c r="M109" s="254" t="str">
        <f t="shared" si="2"/>
        <v>-</v>
      </c>
      <c r="N109" s="413" t="str">
        <f t="shared" si="3"/>
        <v>-</v>
      </c>
    </row>
    <row r="110" spans="1:14" s="251" customFormat="1" ht="12.75" hidden="1" outlineLevel="1">
      <c r="A110" s="361"/>
      <c r="B110" s="252">
        <v>92</v>
      </c>
      <c r="C110" s="252"/>
      <c r="D110" s="252"/>
      <c r="E110" s="252"/>
      <c r="F110" s="252"/>
      <c r="G110" s="252"/>
      <c r="H110" s="252"/>
      <c r="I110" s="396"/>
      <c r="J110" s="252"/>
      <c r="K110" s="399" t="s">
        <v>333</v>
      </c>
      <c r="L110" s="399" t="s">
        <v>333</v>
      </c>
      <c r="M110" s="254" t="str">
        <f t="shared" si="2"/>
        <v>-</v>
      </c>
      <c r="N110" s="413" t="str">
        <f t="shared" si="3"/>
        <v>-</v>
      </c>
    </row>
    <row r="111" spans="1:14" s="251" customFormat="1" ht="12.75" hidden="1" outlineLevel="1">
      <c r="A111" s="361"/>
      <c r="B111" s="252">
        <v>93</v>
      </c>
      <c r="C111" s="252"/>
      <c r="D111" s="252"/>
      <c r="E111" s="252"/>
      <c r="F111" s="252"/>
      <c r="G111" s="252"/>
      <c r="H111" s="252"/>
      <c r="I111" s="396"/>
      <c r="J111" s="252"/>
      <c r="K111" s="399" t="s">
        <v>333</v>
      </c>
      <c r="L111" s="399" t="s">
        <v>333</v>
      </c>
      <c r="M111" s="254" t="str">
        <f t="shared" si="2"/>
        <v>-</v>
      </c>
      <c r="N111" s="413" t="str">
        <f t="shared" si="3"/>
        <v>-</v>
      </c>
    </row>
    <row r="112" spans="1:14" s="251" customFormat="1" ht="12.75" hidden="1" outlineLevel="1">
      <c r="A112" s="361"/>
      <c r="B112" s="252">
        <v>94</v>
      </c>
      <c r="C112" s="252"/>
      <c r="D112" s="252"/>
      <c r="E112" s="252"/>
      <c r="F112" s="252"/>
      <c r="G112" s="252"/>
      <c r="H112" s="252"/>
      <c r="I112" s="396"/>
      <c r="J112" s="252"/>
      <c r="K112" s="399" t="s">
        <v>333</v>
      </c>
      <c r="L112" s="399" t="s">
        <v>333</v>
      </c>
      <c r="M112" s="254" t="str">
        <f t="shared" si="2"/>
        <v>-</v>
      </c>
      <c r="N112" s="413" t="str">
        <f t="shared" si="3"/>
        <v>-</v>
      </c>
    </row>
    <row r="113" spans="1:14" s="251" customFormat="1" ht="12.75" hidden="1" outlineLevel="1">
      <c r="A113" s="361"/>
      <c r="B113" s="252">
        <v>95</v>
      </c>
      <c r="C113" s="252"/>
      <c r="D113" s="252"/>
      <c r="E113" s="252"/>
      <c r="F113" s="252"/>
      <c r="G113" s="252"/>
      <c r="H113" s="252"/>
      <c r="I113" s="396"/>
      <c r="J113" s="252"/>
      <c r="K113" s="399" t="s">
        <v>333</v>
      </c>
      <c r="L113" s="399" t="s">
        <v>333</v>
      </c>
      <c r="M113" s="254" t="str">
        <f t="shared" si="2"/>
        <v>-</v>
      </c>
      <c r="N113" s="413" t="str">
        <f t="shared" si="3"/>
        <v>-</v>
      </c>
    </row>
    <row r="114" spans="1:14" s="251" customFormat="1" ht="12.75" hidden="1" outlineLevel="1">
      <c r="A114" s="361"/>
      <c r="B114" s="252">
        <v>96</v>
      </c>
      <c r="C114" s="252"/>
      <c r="D114" s="252"/>
      <c r="E114" s="252"/>
      <c r="F114" s="252"/>
      <c r="G114" s="252"/>
      <c r="H114" s="252"/>
      <c r="I114" s="396"/>
      <c r="J114" s="252"/>
      <c r="K114" s="399" t="s">
        <v>333</v>
      </c>
      <c r="L114" s="399" t="s">
        <v>333</v>
      </c>
      <c r="M114" s="254" t="str">
        <f t="shared" si="2"/>
        <v>-</v>
      </c>
      <c r="N114" s="413" t="str">
        <f t="shared" si="3"/>
        <v>-</v>
      </c>
    </row>
    <row r="115" spans="1:14" s="251" customFormat="1" ht="12.75" hidden="1" outlineLevel="1">
      <c r="A115" s="361"/>
      <c r="B115" s="252">
        <v>97</v>
      </c>
      <c r="C115" s="252"/>
      <c r="D115" s="252"/>
      <c r="E115" s="252"/>
      <c r="F115" s="252"/>
      <c r="G115" s="252"/>
      <c r="H115" s="252"/>
      <c r="I115" s="396"/>
      <c r="J115" s="252"/>
      <c r="K115" s="399" t="s">
        <v>333</v>
      </c>
      <c r="L115" s="399" t="s">
        <v>333</v>
      </c>
      <c r="M115" s="254" t="str">
        <f t="shared" si="2"/>
        <v>-</v>
      </c>
      <c r="N115" s="413" t="str">
        <f t="shared" si="3"/>
        <v>-</v>
      </c>
    </row>
    <row r="116" spans="1:14" s="251" customFormat="1" ht="12.75" hidden="1" outlineLevel="1">
      <c r="A116" s="361"/>
      <c r="B116" s="252">
        <v>98</v>
      </c>
      <c r="C116" s="252"/>
      <c r="D116" s="252"/>
      <c r="E116" s="252"/>
      <c r="F116" s="252"/>
      <c r="G116" s="252"/>
      <c r="H116" s="252"/>
      <c r="I116" s="396"/>
      <c r="J116" s="252"/>
      <c r="K116" s="399" t="s">
        <v>333</v>
      </c>
      <c r="L116" s="399" t="s">
        <v>333</v>
      </c>
      <c r="M116" s="254" t="str">
        <f t="shared" si="2"/>
        <v>-</v>
      </c>
      <c r="N116" s="413" t="str">
        <f t="shared" si="3"/>
        <v>-</v>
      </c>
    </row>
    <row r="117" spans="1:14" s="251" customFormat="1" ht="12.75" hidden="1" outlineLevel="1">
      <c r="A117" s="361"/>
      <c r="B117" s="252">
        <v>99</v>
      </c>
      <c r="C117" s="252"/>
      <c r="D117" s="252"/>
      <c r="E117" s="252"/>
      <c r="F117" s="252"/>
      <c r="G117" s="252"/>
      <c r="H117" s="252"/>
      <c r="I117" s="396"/>
      <c r="J117" s="252"/>
      <c r="K117" s="399" t="s">
        <v>333</v>
      </c>
      <c r="L117" s="399" t="s">
        <v>333</v>
      </c>
      <c r="M117" s="254" t="str">
        <f t="shared" si="2"/>
        <v>-</v>
      </c>
      <c r="N117" s="413" t="str">
        <f t="shared" si="3"/>
        <v>-</v>
      </c>
    </row>
    <row r="118" spans="1:14" s="251" customFormat="1" ht="12.75" hidden="1" outlineLevel="1">
      <c r="A118" s="361"/>
      <c r="B118" s="252">
        <v>100</v>
      </c>
      <c r="C118" s="252"/>
      <c r="D118" s="252"/>
      <c r="E118" s="252"/>
      <c r="F118" s="252"/>
      <c r="G118" s="252"/>
      <c r="H118" s="252"/>
      <c r="I118" s="396"/>
      <c r="J118" s="252"/>
      <c r="K118" s="399" t="s">
        <v>333</v>
      </c>
      <c r="L118" s="399" t="s">
        <v>333</v>
      </c>
      <c r="M118" s="254" t="str">
        <f t="shared" si="2"/>
        <v>-</v>
      </c>
      <c r="N118" s="413" t="str">
        <f t="shared" si="3"/>
        <v>-</v>
      </c>
    </row>
    <row r="119" spans="1:14" s="251" customFormat="1" ht="12.75" hidden="1" outlineLevel="1">
      <c r="A119" s="361"/>
      <c r="B119" s="252">
        <v>101</v>
      </c>
      <c r="C119" s="252"/>
      <c r="D119" s="252"/>
      <c r="E119" s="252"/>
      <c r="F119" s="252"/>
      <c r="G119" s="252"/>
      <c r="H119" s="252"/>
      <c r="I119" s="396"/>
      <c r="J119" s="252"/>
      <c r="K119" s="399" t="s">
        <v>333</v>
      </c>
      <c r="L119" s="399" t="s">
        <v>333</v>
      </c>
      <c r="M119" s="254" t="str">
        <f t="shared" si="2"/>
        <v>-</v>
      </c>
      <c r="N119" s="413" t="str">
        <f t="shared" si="3"/>
        <v>-</v>
      </c>
    </row>
    <row r="120" spans="1:14" s="251" customFormat="1" ht="12.75" hidden="1" outlineLevel="1">
      <c r="A120" s="361"/>
      <c r="B120" s="252">
        <v>102</v>
      </c>
      <c r="C120" s="252"/>
      <c r="D120" s="252"/>
      <c r="E120" s="252"/>
      <c r="F120" s="252"/>
      <c r="G120" s="252"/>
      <c r="H120" s="252"/>
      <c r="I120" s="396"/>
      <c r="J120" s="252"/>
      <c r="K120" s="399" t="s">
        <v>333</v>
      </c>
      <c r="L120" s="399" t="s">
        <v>333</v>
      </c>
      <c r="M120" s="254" t="str">
        <f t="shared" si="2"/>
        <v>-</v>
      </c>
      <c r="N120" s="413" t="str">
        <f t="shared" si="3"/>
        <v>-</v>
      </c>
    </row>
    <row r="121" spans="1:14" s="251" customFormat="1" ht="12.75" hidden="1" outlineLevel="1">
      <c r="A121" s="361"/>
      <c r="B121" s="252">
        <v>103</v>
      </c>
      <c r="C121" s="252"/>
      <c r="D121" s="252"/>
      <c r="E121" s="252"/>
      <c r="F121" s="252"/>
      <c r="G121" s="252"/>
      <c r="H121" s="252"/>
      <c r="I121" s="396"/>
      <c r="J121" s="252"/>
      <c r="K121" s="399" t="s">
        <v>333</v>
      </c>
      <c r="L121" s="399" t="s">
        <v>333</v>
      </c>
      <c r="M121" s="254" t="str">
        <f t="shared" si="2"/>
        <v>-</v>
      </c>
      <c r="N121" s="413" t="str">
        <f t="shared" si="3"/>
        <v>-</v>
      </c>
    </row>
    <row r="122" spans="1:14" s="251" customFormat="1" ht="12.75" hidden="1" outlineLevel="1">
      <c r="A122" s="361"/>
      <c r="B122" s="252">
        <v>104</v>
      </c>
      <c r="C122" s="252"/>
      <c r="D122" s="252"/>
      <c r="E122" s="252"/>
      <c r="F122" s="252"/>
      <c r="G122" s="252"/>
      <c r="H122" s="252"/>
      <c r="I122" s="396"/>
      <c r="J122" s="252"/>
      <c r="K122" s="399" t="s">
        <v>333</v>
      </c>
      <c r="L122" s="399" t="s">
        <v>333</v>
      </c>
      <c r="M122" s="254" t="str">
        <f t="shared" si="2"/>
        <v>-</v>
      </c>
      <c r="N122" s="413" t="str">
        <f t="shared" si="3"/>
        <v>-</v>
      </c>
    </row>
    <row r="123" spans="1:14" s="251" customFormat="1" ht="12.75" hidden="1" outlineLevel="1">
      <c r="A123" s="361"/>
      <c r="B123" s="252">
        <v>105</v>
      </c>
      <c r="C123" s="252"/>
      <c r="D123" s="252"/>
      <c r="E123" s="252"/>
      <c r="F123" s="252"/>
      <c r="G123" s="252"/>
      <c r="H123" s="252"/>
      <c r="I123" s="396"/>
      <c r="J123" s="252"/>
      <c r="K123" s="399" t="s">
        <v>333</v>
      </c>
      <c r="L123" s="399" t="s">
        <v>333</v>
      </c>
      <c r="M123" s="254" t="str">
        <f t="shared" si="2"/>
        <v>-</v>
      </c>
      <c r="N123" s="413" t="str">
        <f t="shared" si="3"/>
        <v>-</v>
      </c>
    </row>
    <row r="124" spans="1:14" s="251" customFormat="1" ht="12.75" hidden="1" outlineLevel="1">
      <c r="A124" s="361"/>
      <c r="B124" s="252">
        <v>106</v>
      </c>
      <c r="C124" s="252"/>
      <c r="D124" s="252"/>
      <c r="E124" s="252"/>
      <c r="F124" s="252"/>
      <c r="G124" s="252"/>
      <c r="H124" s="252"/>
      <c r="I124" s="396"/>
      <c r="J124" s="252"/>
      <c r="K124" s="399" t="s">
        <v>333</v>
      </c>
      <c r="L124" s="399" t="s">
        <v>333</v>
      </c>
      <c r="M124" s="254" t="str">
        <f t="shared" si="2"/>
        <v>-</v>
      </c>
      <c r="N124" s="413" t="str">
        <f t="shared" si="3"/>
        <v>-</v>
      </c>
    </row>
    <row r="125" spans="1:14" s="251" customFormat="1" ht="12.75" hidden="1" outlineLevel="1">
      <c r="A125" s="361"/>
      <c r="B125" s="252">
        <v>107</v>
      </c>
      <c r="C125" s="252"/>
      <c r="D125" s="252"/>
      <c r="E125" s="252"/>
      <c r="F125" s="252"/>
      <c r="G125" s="252"/>
      <c r="H125" s="252"/>
      <c r="I125" s="396"/>
      <c r="J125" s="252"/>
      <c r="K125" s="399" t="s">
        <v>333</v>
      </c>
      <c r="L125" s="399" t="s">
        <v>333</v>
      </c>
      <c r="M125" s="254" t="str">
        <f t="shared" si="2"/>
        <v>-</v>
      </c>
      <c r="N125" s="413" t="str">
        <f t="shared" si="3"/>
        <v>-</v>
      </c>
    </row>
    <row r="126" spans="1:14" s="251" customFormat="1" ht="12.75" hidden="1" outlineLevel="1">
      <c r="A126" s="361"/>
      <c r="B126" s="252">
        <v>108</v>
      </c>
      <c r="C126" s="252"/>
      <c r="D126" s="252"/>
      <c r="E126" s="252"/>
      <c r="F126" s="252"/>
      <c r="G126" s="252"/>
      <c r="H126" s="252"/>
      <c r="I126" s="396"/>
      <c r="J126" s="252"/>
      <c r="K126" s="399" t="s">
        <v>333</v>
      </c>
      <c r="L126" s="399" t="s">
        <v>333</v>
      </c>
      <c r="M126" s="254" t="str">
        <f t="shared" si="2"/>
        <v>-</v>
      </c>
      <c r="N126" s="413" t="str">
        <f t="shared" si="3"/>
        <v>-</v>
      </c>
    </row>
    <row r="127" spans="1:14" s="251" customFormat="1" ht="12.75" hidden="1" outlineLevel="1">
      <c r="A127" s="361"/>
      <c r="B127" s="252">
        <v>109</v>
      </c>
      <c r="C127" s="252"/>
      <c r="D127" s="252"/>
      <c r="E127" s="252"/>
      <c r="F127" s="252"/>
      <c r="G127" s="252"/>
      <c r="H127" s="252"/>
      <c r="I127" s="396"/>
      <c r="J127" s="252"/>
      <c r="K127" s="399" t="s">
        <v>333</v>
      </c>
      <c r="L127" s="399" t="s">
        <v>333</v>
      </c>
      <c r="M127" s="254" t="str">
        <f t="shared" si="2"/>
        <v>-</v>
      </c>
      <c r="N127" s="413" t="str">
        <f t="shared" si="3"/>
        <v>-</v>
      </c>
    </row>
    <row r="128" spans="1:14" s="251" customFormat="1" ht="12.75" hidden="1" outlineLevel="1">
      <c r="A128" s="361"/>
      <c r="B128" s="252">
        <v>110</v>
      </c>
      <c r="C128" s="252"/>
      <c r="D128" s="252"/>
      <c r="E128" s="252"/>
      <c r="F128" s="252"/>
      <c r="G128" s="252"/>
      <c r="H128" s="252"/>
      <c r="I128" s="396"/>
      <c r="J128" s="252"/>
      <c r="K128" s="399" t="s">
        <v>333</v>
      </c>
      <c r="L128" s="399" t="s">
        <v>333</v>
      </c>
      <c r="M128" s="254" t="str">
        <f t="shared" si="2"/>
        <v>-</v>
      </c>
      <c r="N128" s="413" t="str">
        <f t="shared" si="3"/>
        <v>-</v>
      </c>
    </row>
    <row r="129" spans="1:14" s="251" customFormat="1" ht="12.75" hidden="1" outlineLevel="1">
      <c r="A129" s="361"/>
      <c r="B129" s="252">
        <v>111</v>
      </c>
      <c r="C129" s="252"/>
      <c r="D129" s="252"/>
      <c r="E129" s="252"/>
      <c r="F129" s="252"/>
      <c r="G129" s="252"/>
      <c r="H129" s="252"/>
      <c r="I129" s="396"/>
      <c r="J129" s="252"/>
      <c r="K129" s="399" t="s">
        <v>333</v>
      </c>
      <c r="L129" s="399" t="s">
        <v>333</v>
      </c>
      <c r="M129" s="254" t="str">
        <f t="shared" si="2"/>
        <v>-</v>
      </c>
      <c r="N129" s="413" t="str">
        <f t="shared" si="3"/>
        <v>-</v>
      </c>
    </row>
    <row r="130" spans="1:14" s="251" customFormat="1" ht="12.75" hidden="1" outlineLevel="1">
      <c r="A130" s="361"/>
      <c r="B130" s="252">
        <v>112</v>
      </c>
      <c r="C130" s="252"/>
      <c r="D130" s="252"/>
      <c r="E130" s="252"/>
      <c r="F130" s="252"/>
      <c r="G130" s="252"/>
      <c r="H130" s="252"/>
      <c r="I130" s="396"/>
      <c r="J130" s="252"/>
      <c r="K130" s="399" t="s">
        <v>333</v>
      </c>
      <c r="L130" s="399" t="s">
        <v>333</v>
      </c>
      <c r="M130" s="254" t="str">
        <f t="shared" si="2"/>
        <v>-</v>
      </c>
      <c r="N130" s="413" t="str">
        <f t="shared" si="3"/>
        <v>-</v>
      </c>
    </row>
    <row r="131" spans="1:14" s="251" customFormat="1" ht="12.75" hidden="1" outlineLevel="1">
      <c r="A131" s="361"/>
      <c r="B131" s="252">
        <v>113</v>
      </c>
      <c r="C131" s="252"/>
      <c r="D131" s="252"/>
      <c r="E131" s="252"/>
      <c r="F131" s="252"/>
      <c r="G131" s="252"/>
      <c r="H131" s="252"/>
      <c r="I131" s="396"/>
      <c r="J131" s="252"/>
      <c r="K131" s="399" t="s">
        <v>333</v>
      </c>
      <c r="L131" s="399" t="s">
        <v>333</v>
      </c>
      <c r="M131" s="254" t="str">
        <f t="shared" si="2"/>
        <v>-</v>
      </c>
      <c r="N131" s="413" t="str">
        <f t="shared" si="3"/>
        <v>-</v>
      </c>
    </row>
    <row r="132" spans="1:14" s="251" customFormat="1" ht="12.75" hidden="1" outlineLevel="1">
      <c r="A132" s="361"/>
      <c r="B132" s="252">
        <v>114</v>
      </c>
      <c r="C132" s="252"/>
      <c r="D132" s="252"/>
      <c r="E132" s="252"/>
      <c r="F132" s="252"/>
      <c r="G132" s="252"/>
      <c r="H132" s="252"/>
      <c r="I132" s="396"/>
      <c r="J132" s="252"/>
      <c r="K132" s="399" t="s">
        <v>333</v>
      </c>
      <c r="L132" s="399" t="s">
        <v>333</v>
      </c>
      <c r="M132" s="254" t="str">
        <f t="shared" si="2"/>
        <v>-</v>
      </c>
      <c r="N132" s="413" t="str">
        <f t="shared" si="3"/>
        <v>-</v>
      </c>
    </row>
    <row r="133" spans="1:14" s="251" customFormat="1" ht="12.75" hidden="1" outlineLevel="1">
      <c r="A133" s="361"/>
      <c r="B133" s="252">
        <v>115</v>
      </c>
      <c r="C133" s="252"/>
      <c r="D133" s="252"/>
      <c r="E133" s="252"/>
      <c r="F133" s="252"/>
      <c r="G133" s="252"/>
      <c r="H133" s="252"/>
      <c r="I133" s="396"/>
      <c r="J133" s="252"/>
      <c r="K133" s="399" t="s">
        <v>333</v>
      </c>
      <c r="L133" s="399" t="s">
        <v>333</v>
      </c>
      <c r="M133" s="254" t="str">
        <f t="shared" si="2"/>
        <v>-</v>
      </c>
      <c r="N133" s="413" t="str">
        <f t="shared" si="3"/>
        <v>-</v>
      </c>
    </row>
    <row r="134" spans="1:14" s="251" customFormat="1" ht="12.75" hidden="1" outlineLevel="1">
      <c r="A134" s="361"/>
      <c r="B134" s="252">
        <v>116</v>
      </c>
      <c r="C134" s="252"/>
      <c r="D134" s="252"/>
      <c r="E134" s="252"/>
      <c r="F134" s="252"/>
      <c r="G134" s="252"/>
      <c r="H134" s="252"/>
      <c r="I134" s="396"/>
      <c r="J134" s="252"/>
      <c r="K134" s="399" t="s">
        <v>333</v>
      </c>
      <c r="L134" s="399" t="s">
        <v>333</v>
      </c>
      <c r="M134" s="254" t="str">
        <f t="shared" si="2"/>
        <v>-</v>
      </c>
      <c r="N134" s="413" t="str">
        <f t="shared" si="3"/>
        <v>-</v>
      </c>
    </row>
    <row r="135" spans="1:14" s="251" customFormat="1" ht="12.75" hidden="1" outlineLevel="1">
      <c r="A135" s="361"/>
      <c r="B135" s="252">
        <v>117</v>
      </c>
      <c r="C135" s="252"/>
      <c r="D135" s="252"/>
      <c r="E135" s="252"/>
      <c r="F135" s="252"/>
      <c r="G135" s="252"/>
      <c r="H135" s="252"/>
      <c r="I135" s="396"/>
      <c r="J135" s="252"/>
      <c r="K135" s="399" t="s">
        <v>333</v>
      </c>
      <c r="L135" s="399" t="s">
        <v>333</v>
      </c>
      <c r="M135" s="254" t="str">
        <f t="shared" si="2"/>
        <v>-</v>
      </c>
      <c r="N135" s="413" t="str">
        <f t="shared" si="3"/>
        <v>-</v>
      </c>
    </row>
    <row r="136" spans="1:14" s="251" customFormat="1" ht="12.75" hidden="1" outlineLevel="1">
      <c r="A136" s="361"/>
      <c r="B136" s="252">
        <v>118</v>
      </c>
      <c r="C136" s="252"/>
      <c r="D136" s="252"/>
      <c r="E136" s="252"/>
      <c r="F136" s="252"/>
      <c r="G136" s="252"/>
      <c r="H136" s="252"/>
      <c r="I136" s="396"/>
      <c r="J136" s="252"/>
      <c r="K136" s="399" t="s">
        <v>333</v>
      </c>
      <c r="L136" s="399" t="s">
        <v>333</v>
      </c>
      <c r="M136" s="254" t="str">
        <f t="shared" si="2"/>
        <v>-</v>
      </c>
      <c r="N136" s="413" t="str">
        <f t="shared" si="3"/>
        <v>-</v>
      </c>
    </row>
    <row r="137" spans="1:14" s="251" customFormat="1" ht="12.75" hidden="1" outlineLevel="1">
      <c r="A137" s="361"/>
      <c r="B137" s="252">
        <v>119</v>
      </c>
      <c r="C137" s="252"/>
      <c r="D137" s="252"/>
      <c r="E137" s="252"/>
      <c r="F137" s="252"/>
      <c r="G137" s="252"/>
      <c r="H137" s="252"/>
      <c r="I137" s="396"/>
      <c r="J137" s="252"/>
      <c r="K137" s="399" t="s">
        <v>333</v>
      </c>
      <c r="L137" s="399" t="s">
        <v>333</v>
      </c>
      <c r="M137" s="254" t="str">
        <f t="shared" si="2"/>
        <v>-</v>
      </c>
      <c r="N137" s="413" t="str">
        <f t="shared" si="3"/>
        <v>-</v>
      </c>
    </row>
    <row r="138" spans="1:14" s="251" customFormat="1" ht="12.75" hidden="1" outlineLevel="1">
      <c r="A138" s="361"/>
      <c r="B138" s="252">
        <v>120</v>
      </c>
      <c r="C138" s="252"/>
      <c r="D138" s="252"/>
      <c r="E138" s="252"/>
      <c r="F138" s="252"/>
      <c r="G138" s="252"/>
      <c r="H138" s="252"/>
      <c r="I138" s="396"/>
      <c r="J138" s="252"/>
      <c r="K138" s="399" t="s">
        <v>333</v>
      </c>
      <c r="L138" s="399" t="s">
        <v>333</v>
      </c>
      <c r="M138" s="254" t="str">
        <f t="shared" si="2"/>
        <v>-</v>
      </c>
      <c r="N138" s="413" t="str">
        <f t="shared" si="3"/>
        <v>-</v>
      </c>
    </row>
    <row r="139" spans="1:14" s="251" customFormat="1" ht="12.75" hidden="1" outlineLevel="1">
      <c r="A139" s="361"/>
      <c r="B139" s="252">
        <v>121</v>
      </c>
      <c r="C139" s="252"/>
      <c r="D139" s="252"/>
      <c r="E139" s="252"/>
      <c r="F139" s="252"/>
      <c r="G139" s="252"/>
      <c r="H139" s="252"/>
      <c r="I139" s="396"/>
      <c r="J139" s="252"/>
      <c r="K139" s="399" t="s">
        <v>333</v>
      </c>
      <c r="L139" s="399" t="s">
        <v>333</v>
      </c>
      <c r="M139" s="254" t="str">
        <f t="shared" si="2"/>
        <v>-</v>
      </c>
      <c r="N139" s="413" t="str">
        <f t="shared" si="3"/>
        <v>-</v>
      </c>
    </row>
    <row r="140" spans="1:14" s="251" customFormat="1" ht="12.75" hidden="1" outlineLevel="1">
      <c r="A140" s="361"/>
      <c r="B140" s="252">
        <v>122</v>
      </c>
      <c r="C140" s="252"/>
      <c r="D140" s="252"/>
      <c r="E140" s="252"/>
      <c r="F140" s="252"/>
      <c r="G140" s="252"/>
      <c r="H140" s="252"/>
      <c r="I140" s="396"/>
      <c r="J140" s="252"/>
      <c r="K140" s="399" t="s">
        <v>333</v>
      </c>
      <c r="L140" s="399" t="s">
        <v>333</v>
      </c>
      <c r="M140" s="254" t="str">
        <f t="shared" si="2"/>
        <v>-</v>
      </c>
      <c r="N140" s="413" t="str">
        <f t="shared" si="3"/>
        <v>-</v>
      </c>
    </row>
    <row r="141" spans="1:14" s="251" customFormat="1" ht="12.75" hidden="1" outlineLevel="1">
      <c r="A141" s="361"/>
      <c r="B141" s="252">
        <v>123</v>
      </c>
      <c r="C141" s="252"/>
      <c r="D141" s="252"/>
      <c r="E141" s="252"/>
      <c r="F141" s="252"/>
      <c r="G141" s="252"/>
      <c r="H141" s="252"/>
      <c r="I141" s="396"/>
      <c r="J141" s="252"/>
      <c r="K141" s="399" t="s">
        <v>333</v>
      </c>
      <c r="L141" s="399" t="s">
        <v>333</v>
      </c>
      <c r="M141" s="254" t="str">
        <f t="shared" si="2"/>
        <v>-</v>
      </c>
      <c r="N141" s="413" t="str">
        <f t="shared" si="3"/>
        <v>-</v>
      </c>
    </row>
    <row r="142" spans="1:14" s="251" customFormat="1" ht="12.75" hidden="1" outlineLevel="1">
      <c r="A142" s="361"/>
      <c r="B142" s="252">
        <v>124</v>
      </c>
      <c r="C142" s="252"/>
      <c r="D142" s="252"/>
      <c r="E142" s="252"/>
      <c r="F142" s="252"/>
      <c r="G142" s="252"/>
      <c r="H142" s="252"/>
      <c r="I142" s="396"/>
      <c r="J142" s="252"/>
      <c r="K142" s="399" t="s">
        <v>333</v>
      </c>
      <c r="L142" s="399" t="s">
        <v>333</v>
      </c>
      <c r="M142" s="254" t="str">
        <f t="shared" si="2"/>
        <v>-</v>
      </c>
      <c r="N142" s="413" t="str">
        <f t="shared" si="3"/>
        <v>-</v>
      </c>
    </row>
    <row r="143" spans="1:14" s="251" customFormat="1" ht="12.75" hidden="1" outlineLevel="1">
      <c r="A143" s="361"/>
      <c r="B143" s="252">
        <v>125</v>
      </c>
      <c r="C143" s="252"/>
      <c r="D143" s="252"/>
      <c r="E143" s="252"/>
      <c r="F143" s="252"/>
      <c r="G143" s="252"/>
      <c r="H143" s="252"/>
      <c r="I143" s="396"/>
      <c r="J143" s="252"/>
      <c r="K143" s="399" t="s">
        <v>333</v>
      </c>
      <c r="L143" s="399" t="s">
        <v>333</v>
      </c>
      <c r="M143" s="254" t="str">
        <f t="shared" si="2"/>
        <v>-</v>
      </c>
      <c r="N143" s="413" t="str">
        <f t="shared" si="3"/>
        <v>-</v>
      </c>
    </row>
    <row r="144" spans="1:14" s="251" customFormat="1" ht="12.75" hidden="1" outlineLevel="1">
      <c r="A144" s="361"/>
      <c r="B144" s="252">
        <v>126</v>
      </c>
      <c r="C144" s="252"/>
      <c r="D144" s="252"/>
      <c r="E144" s="252"/>
      <c r="F144" s="252"/>
      <c r="G144" s="252"/>
      <c r="H144" s="252"/>
      <c r="I144" s="396"/>
      <c r="J144" s="252"/>
      <c r="K144" s="399" t="s">
        <v>333</v>
      </c>
      <c r="L144" s="399" t="s">
        <v>333</v>
      </c>
      <c r="M144" s="254" t="str">
        <f t="shared" si="2"/>
        <v>-</v>
      </c>
      <c r="N144" s="413" t="str">
        <f t="shared" si="3"/>
        <v>-</v>
      </c>
    </row>
    <row r="145" spans="1:14" s="251" customFormat="1" ht="12.75" hidden="1" outlineLevel="1">
      <c r="A145" s="361"/>
      <c r="B145" s="252">
        <v>127</v>
      </c>
      <c r="C145" s="252"/>
      <c r="D145" s="252"/>
      <c r="E145" s="252"/>
      <c r="F145" s="252"/>
      <c r="G145" s="252"/>
      <c r="H145" s="252"/>
      <c r="I145" s="396"/>
      <c r="J145" s="252"/>
      <c r="K145" s="399" t="s">
        <v>333</v>
      </c>
      <c r="L145" s="399" t="s">
        <v>333</v>
      </c>
      <c r="M145" s="254" t="str">
        <f t="shared" si="2"/>
        <v>-</v>
      </c>
      <c r="N145" s="413" t="str">
        <f t="shared" si="3"/>
        <v>-</v>
      </c>
    </row>
    <row r="146" spans="1:14" s="251" customFormat="1" ht="12.75" hidden="1" outlineLevel="1">
      <c r="A146" s="361"/>
      <c r="B146" s="252">
        <v>128</v>
      </c>
      <c r="C146" s="252"/>
      <c r="D146" s="252"/>
      <c r="E146" s="252"/>
      <c r="F146" s="252"/>
      <c r="G146" s="252"/>
      <c r="H146" s="252"/>
      <c r="I146" s="396"/>
      <c r="J146" s="252"/>
      <c r="K146" s="399" t="s">
        <v>333</v>
      </c>
      <c r="L146" s="399" t="s">
        <v>333</v>
      </c>
      <c r="M146" s="254" t="str">
        <f t="shared" si="2"/>
        <v>-</v>
      </c>
      <c r="N146" s="413" t="str">
        <f t="shared" si="3"/>
        <v>-</v>
      </c>
    </row>
    <row r="147" spans="1:14" s="251" customFormat="1" ht="12.75" hidden="1" outlineLevel="1">
      <c r="A147" s="361"/>
      <c r="B147" s="252">
        <v>129</v>
      </c>
      <c r="C147" s="252"/>
      <c r="D147" s="252"/>
      <c r="E147" s="252"/>
      <c r="F147" s="252"/>
      <c r="G147" s="252"/>
      <c r="H147" s="252"/>
      <c r="I147" s="396"/>
      <c r="J147" s="252"/>
      <c r="K147" s="399" t="s">
        <v>333</v>
      </c>
      <c r="L147" s="399" t="s">
        <v>333</v>
      </c>
      <c r="M147" s="254" t="str">
        <f t="shared" si="2"/>
        <v>-</v>
      </c>
      <c r="N147" s="413" t="str">
        <f t="shared" si="3"/>
        <v>-</v>
      </c>
    </row>
    <row r="148" spans="1:14" s="251" customFormat="1" ht="12.75" hidden="1" outlineLevel="1">
      <c r="A148" s="361"/>
      <c r="B148" s="252">
        <v>130</v>
      </c>
      <c r="C148" s="252"/>
      <c r="D148" s="252"/>
      <c r="E148" s="252"/>
      <c r="F148" s="252"/>
      <c r="G148" s="252"/>
      <c r="H148" s="252"/>
      <c r="I148" s="396"/>
      <c r="J148" s="252"/>
      <c r="K148" s="399" t="s">
        <v>333</v>
      </c>
      <c r="L148" s="399" t="s">
        <v>333</v>
      </c>
      <c r="M148" s="254" t="str">
        <f t="shared" ref="M148:M211" si="4">IF(H148=0,"-",IF(AND(H148&gt;=$L$13,H148&lt;=$K$11),"Корректная дата", "Некорректная дата"))</f>
        <v>-</v>
      </c>
      <c r="N148" s="413" t="str">
        <f t="shared" ref="N148:N211" si="5">IF(ISERROR(I148*1)=TRUE,"Некорректный формат",IF(I148&gt;=100000,"Корректная сумма", IF(I148=0,"-","Рекомендуемая мин. сумма в п/п не менее 100 000 руб.")))</f>
        <v>-</v>
      </c>
    </row>
    <row r="149" spans="1:14" s="251" customFormat="1" ht="12.75" hidden="1" outlineLevel="1">
      <c r="A149" s="361"/>
      <c r="B149" s="252">
        <v>131</v>
      </c>
      <c r="C149" s="252"/>
      <c r="D149" s="252"/>
      <c r="E149" s="252"/>
      <c r="F149" s="252"/>
      <c r="G149" s="252"/>
      <c r="H149" s="252"/>
      <c r="I149" s="396"/>
      <c r="J149" s="252"/>
      <c r="K149" s="399" t="s">
        <v>333</v>
      </c>
      <c r="L149" s="399" t="s">
        <v>333</v>
      </c>
      <c r="M149" s="254" t="str">
        <f t="shared" si="4"/>
        <v>-</v>
      </c>
      <c r="N149" s="413" t="str">
        <f t="shared" si="5"/>
        <v>-</v>
      </c>
    </row>
    <row r="150" spans="1:14" s="251" customFormat="1" ht="12.75" hidden="1" outlineLevel="1">
      <c r="A150" s="361"/>
      <c r="B150" s="252">
        <v>132</v>
      </c>
      <c r="C150" s="252"/>
      <c r="D150" s="252"/>
      <c r="E150" s="252"/>
      <c r="F150" s="252"/>
      <c r="G150" s="252"/>
      <c r="H150" s="252"/>
      <c r="I150" s="396"/>
      <c r="J150" s="252"/>
      <c r="K150" s="399" t="s">
        <v>333</v>
      </c>
      <c r="L150" s="399" t="s">
        <v>333</v>
      </c>
      <c r="M150" s="254" t="str">
        <f t="shared" si="4"/>
        <v>-</v>
      </c>
      <c r="N150" s="413" t="str">
        <f t="shared" si="5"/>
        <v>-</v>
      </c>
    </row>
    <row r="151" spans="1:14" s="251" customFormat="1" ht="12.75" hidden="1" outlineLevel="1">
      <c r="A151" s="361"/>
      <c r="B151" s="252">
        <v>133</v>
      </c>
      <c r="C151" s="252"/>
      <c r="D151" s="252"/>
      <c r="E151" s="252"/>
      <c r="F151" s="252"/>
      <c r="G151" s="252"/>
      <c r="H151" s="252"/>
      <c r="I151" s="396"/>
      <c r="J151" s="252"/>
      <c r="K151" s="399" t="s">
        <v>333</v>
      </c>
      <c r="L151" s="399" t="s">
        <v>333</v>
      </c>
      <c r="M151" s="254" t="str">
        <f t="shared" si="4"/>
        <v>-</v>
      </c>
      <c r="N151" s="413" t="str">
        <f t="shared" si="5"/>
        <v>-</v>
      </c>
    </row>
    <row r="152" spans="1:14" s="251" customFormat="1" ht="12.75" hidden="1" outlineLevel="1">
      <c r="A152" s="361"/>
      <c r="B152" s="252">
        <v>134</v>
      </c>
      <c r="C152" s="252"/>
      <c r="D152" s="252"/>
      <c r="E152" s="252"/>
      <c r="F152" s="252"/>
      <c r="G152" s="252"/>
      <c r="H152" s="252"/>
      <c r="I152" s="396"/>
      <c r="J152" s="252"/>
      <c r="K152" s="399" t="s">
        <v>333</v>
      </c>
      <c r="L152" s="399" t="s">
        <v>333</v>
      </c>
      <c r="M152" s="254" t="str">
        <f t="shared" si="4"/>
        <v>-</v>
      </c>
      <c r="N152" s="413" t="str">
        <f t="shared" si="5"/>
        <v>-</v>
      </c>
    </row>
    <row r="153" spans="1:14" s="251" customFormat="1" ht="12.75" hidden="1" outlineLevel="1">
      <c r="A153" s="361"/>
      <c r="B153" s="252">
        <v>135</v>
      </c>
      <c r="C153" s="252"/>
      <c r="D153" s="252"/>
      <c r="E153" s="252"/>
      <c r="F153" s="252"/>
      <c r="G153" s="252"/>
      <c r="H153" s="252"/>
      <c r="I153" s="396"/>
      <c r="J153" s="252"/>
      <c r="K153" s="399" t="s">
        <v>333</v>
      </c>
      <c r="L153" s="399" t="s">
        <v>333</v>
      </c>
      <c r="M153" s="254" t="str">
        <f t="shared" si="4"/>
        <v>-</v>
      </c>
      <c r="N153" s="413" t="str">
        <f t="shared" si="5"/>
        <v>-</v>
      </c>
    </row>
    <row r="154" spans="1:14" s="251" customFormat="1" ht="12.75" hidden="1" outlineLevel="1">
      <c r="A154" s="361"/>
      <c r="B154" s="252">
        <v>136</v>
      </c>
      <c r="C154" s="252"/>
      <c r="D154" s="252"/>
      <c r="E154" s="252"/>
      <c r="F154" s="252"/>
      <c r="G154" s="252"/>
      <c r="H154" s="252"/>
      <c r="I154" s="396"/>
      <c r="J154" s="252"/>
      <c r="K154" s="399" t="s">
        <v>333</v>
      </c>
      <c r="L154" s="399" t="s">
        <v>333</v>
      </c>
      <c r="M154" s="254" t="str">
        <f t="shared" si="4"/>
        <v>-</v>
      </c>
      <c r="N154" s="413" t="str">
        <f t="shared" si="5"/>
        <v>-</v>
      </c>
    </row>
    <row r="155" spans="1:14" s="251" customFormat="1" ht="12.75" hidden="1" outlineLevel="1">
      <c r="A155" s="361"/>
      <c r="B155" s="252">
        <v>137</v>
      </c>
      <c r="C155" s="252"/>
      <c r="D155" s="252"/>
      <c r="E155" s="252"/>
      <c r="F155" s="252"/>
      <c r="G155" s="252"/>
      <c r="H155" s="252"/>
      <c r="I155" s="396"/>
      <c r="J155" s="252"/>
      <c r="K155" s="399" t="s">
        <v>333</v>
      </c>
      <c r="L155" s="399" t="s">
        <v>333</v>
      </c>
      <c r="M155" s="254" t="str">
        <f t="shared" si="4"/>
        <v>-</v>
      </c>
      <c r="N155" s="413" t="str">
        <f t="shared" si="5"/>
        <v>-</v>
      </c>
    </row>
    <row r="156" spans="1:14" s="251" customFormat="1" ht="12.75" hidden="1" outlineLevel="1">
      <c r="A156" s="361"/>
      <c r="B156" s="252">
        <v>138</v>
      </c>
      <c r="C156" s="252"/>
      <c r="D156" s="252"/>
      <c r="E156" s="252"/>
      <c r="F156" s="252"/>
      <c r="G156" s="252"/>
      <c r="H156" s="252"/>
      <c r="I156" s="396"/>
      <c r="J156" s="252"/>
      <c r="K156" s="399" t="s">
        <v>333</v>
      </c>
      <c r="L156" s="399" t="s">
        <v>333</v>
      </c>
      <c r="M156" s="254" t="str">
        <f t="shared" si="4"/>
        <v>-</v>
      </c>
      <c r="N156" s="413" t="str">
        <f t="shared" si="5"/>
        <v>-</v>
      </c>
    </row>
    <row r="157" spans="1:14" s="251" customFormat="1" ht="12.75" hidden="1" outlineLevel="1">
      <c r="A157" s="361"/>
      <c r="B157" s="252">
        <v>139</v>
      </c>
      <c r="C157" s="252"/>
      <c r="D157" s="252"/>
      <c r="E157" s="252"/>
      <c r="F157" s="252"/>
      <c r="G157" s="252"/>
      <c r="H157" s="252"/>
      <c r="I157" s="396"/>
      <c r="J157" s="252"/>
      <c r="K157" s="399" t="s">
        <v>333</v>
      </c>
      <c r="L157" s="399" t="s">
        <v>333</v>
      </c>
      <c r="M157" s="254" t="str">
        <f t="shared" si="4"/>
        <v>-</v>
      </c>
      <c r="N157" s="413" t="str">
        <f t="shared" si="5"/>
        <v>-</v>
      </c>
    </row>
    <row r="158" spans="1:14" s="251" customFormat="1" ht="12.75" hidden="1" outlineLevel="1">
      <c r="A158" s="361"/>
      <c r="B158" s="252">
        <v>140</v>
      </c>
      <c r="C158" s="252"/>
      <c r="D158" s="252"/>
      <c r="E158" s="252"/>
      <c r="F158" s="252"/>
      <c r="G158" s="252"/>
      <c r="H158" s="252"/>
      <c r="I158" s="396"/>
      <c r="J158" s="252"/>
      <c r="K158" s="399" t="s">
        <v>333</v>
      </c>
      <c r="L158" s="399" t="s">
        <v>333</v>
      </c>
      <c r="M158" s="254" t="str">
        <f t="shared" si="4"/>
        <v>-</v>
      </c>
      <c r="N158" s="413" t="str">
        <f t="shared" si="5"/>
        <v>-</v>
      </c>
    </row>
    <row r="159" spans="1:14" s="251" customFormat="1" ht="12.75" hidden="1" outlineLevel="1">
      <c r="A159" s="361"/>
      <c r="B159" s="252">
        <v>141</v>
      </c>
      <c r="C159" s="252"/>
      <c r="D159" s="252"/>
      <c r="E159" s="252"/>
      <c r="F159" s="252"/>
      <c r="G159" s="252"/>
      <c r="H159" s="252"/>
      <c r="I159" s="396"/>
      <c r="J159" s="252"/>
      <c r="K159" s="399" t="s">
        <v>333</v>
      </c>
      <c r="L159" s="399" t="s">
        <v>333</v>
      </c>
      <c r="M159" s="254" t="str">
        <f t="shared" si="4"/>
        <v>-</v>
      </c>
      <c r="N159" s="413" t="str">
        <f t="shared" si="5"/>
        <v>-</v>
      </c>
    </row>
    <row r="160" spans="1:14" s="251" customFormat="1" ht="12.75" hidden="1" outlineLevel="1">
      <c r="A160" s="361"/>
      <c r="B160" s="252">
        <v>142</v>
      </c>
      <c r="C160" s="252"/>
      <c r="D160" s="252"/>
      <c r="E160" s="252"/>
      <c r="F160" s="252"/>
      <c r="G160" s="252"/>
      <c r="H160" s="252"/>
      <c r="I160" s="396"/>
      <c r="J160" s="252"/>
      <c r="K160" s="399" t="s">
        <v>333</v>
      </c>
      <c r="L160" s="399" t="s">
        <v>333</v>
      </c>
      <c r="M160" s="254" t="str">
        <f t="shared" si="4"/>
        <v>-</v>
      </c>
      <c r="N160" s="413" t="str">
        <f t="shared" si="5"/>
        <v>-</v>
      </c>
    </row>
    <row r="161" spans="1:14" s="251" customFormat="1" ht="12.75" hidden="1" outlineLevel="1">
      <c r="A161" s="361"/>
      <c r="B161" s="252">
        <v>143</v>
      </c>
      <c r="C161" s="252"/>
      <c r="D161" s="252"/>
      <c r="E161" s="252"/>
      <c r="F161" s="252"/>
      <c r="G161" s="252"/>
      <c r="H161" s="252"/>
      <c r="I161" s="396"/>
      <c r="J161" s="252"/>
      <c r="K161" s="399" t="s">
        <v>333</v>
      </c>
      <c r="L161" s="399" t="s">
        <v>333</v>
      </c>
      <c r="M161" s="254" t="str">
        <f t="shared" si="4"/>
        <v>-</v>
      </c>
      <c r="N161" s="413" t="str">
        <f t="shared" si="5"/>
        <v>-</v>
      </c>
    </row>
    <row r="162" spans="1:14" s="251" customFormat="1" ht="12.75" hidden="1" outlineLevel="1">
      <c r="A162" s="361"/>
      <c r="B162" s="252">
        <v>144</v>
      </c>
      <c r="C162" s="252"/>
      <c r="D162" s="252"/>
      <c r="E162" s="252"/>
      <c r="F162" s="252"/>
      <c r="G162" s="252"/>
      <c r="H162" s="252"/>
      <c r="I162" s="396"/>
      <c r="J162" s="252"/>
      <c r="K162" s="399" t="s">
        <v>333</v>
      </c>
      <c r="L162" s="399" t="s">
        <v>333</v>
      </c>
      <c r="M162" s="254" t="str">
        <f t="shared" si="4"/>
        <v>-</v>
      </c>
      <c r="N162" s="413" t="str">
        <f t="shared" si="5"/>
        <v>-</v>
      </c>
    </row>
    <row r="163" spans="1:14" s="251" customFormat="1" ht="12.75" hidden="1" outlineLevel="1">
      <c r="A163" s="361"/>
      <c r="B163" s="252">
        <v>145</v>
      </c>
      <c r="C163" s="252"/>
      <c r="D163" s="252"/>
      <c r="E163" s="252"/>
      <c r="F163" s="252"/>
      <c r="G163" s="252"/>
      <c r="H163" s="252"/>
      <c r="I163" s="396"/>
      <c r="J163" s="252"/>
      <c r="K163" s="399" t="s">
        <v>333</v>
      </c>
      <c r="L163" s="399" t="s">
        <v>333</v>
      </c>
      <c r="M163" s="254" t="str">
        <f t="shared" si="4"/>
        <v>-</v>
      </c>
      <c r="N163" s="413" t="str">
        <f t="shared" si="5"/>
        <v>-</v>
      </c>
    </row>
    <row r="164" spans="1:14" s="251" customFormat="1" ht="12.75" hidden="1" outlineLevel="1">
      <c r="A164" s="361"/>
      <c r="B164" s="252">
        <v>146</v>
      </c>
      <c r="C164" s="252"/>
      <c r="D164" s="252"/>
      <c r="E164" s="252"/>
      <c r="F164" s="252"/>
      <c r="G164" s="252"/>
      <c r="H164" s="252"/>
      <c r="I164" s="396"/>
      <c r="J164" s="252"/>
      <c r="K164" s="399" t="s">
        <v>333</v>
      </c>
      <c r="L164" s="399" t="s">
        <v>333</v>
      </c>
      <c r="M164" s="254" t="str">
        <f t="shared" si="4"/>
        <v>-</v>
      </c>
      <c r="N164" s="413" t="str">
        <f t="shared" si="5"/>
        <v>-</v>
      </c>
    </row>
    <row r="165" spans="1:14" s="251" customFormat="1" ht="12.75" hidden="1" outlineLevel="1">
      <c r="A165" s="361"/>
      <c r="B165" s="252">
        <v>147</v>
      </c>
      <c r="C165" s="252"/>
      <c r="D165" s="252"/>
      <c r="E165" s="252"/>
      <c r="F165" s="252"/>
      <c r="G165" s="252"/>
      <c r="H165" s="252"/>
      <c r="I165" s="396"/>
      <c r="J165" s="252"/>
      <c r="K165" s="399" t="s">
        <v>333</v>
      </c>
      <c r="L165" s="399" t="s">
        <v>333</v>
      </c>
      <c r="M165" s="254" t="str">
        <f t="shared" si="4"/>
        <v>-</v>
      </c>
      <c r="N165" s="413" t="str">
        <f t="shared" si="5"/>
        <v>-</v>
      </c>
    </row>
    <row r="166" spans="1:14" s="251" customFormat="1" ht="12.75" hidden="1" outlineLevel="1">
      <c r="A166" s="361"/>
      <c r="B166" s="252">
        <v>148</v>
      </c>
      <c r="C166" s="252"/>
      <c r="D166" s="252"/>
      <c r="E166" s="252"/>
      <c r="F166" s="252"/>
      <c r="G166" s="252"/>
      <c r="H166" s="252"/>
      <c r="I166" s="396"/>
      <c r="J166" s="252"/>
      <c r="K166" s="399" t="s">
        <v>333</v>
      </c>
      <c r="L166" s="399" t="s">
        <v>333</v>
      </c>
      <c r="M166" s="254" t="str">
        <f t="shared" si="4"/>
        <v>-</v>
      </c>
      <c r="N166" s="413" t="str">
        <f t="shared" si="5"/>
        <v>-</v>
      </c>
    </row>
    <row r="167" spans="1:14" s="251" customFormat="1" ht="12.75" hidden="1" outlineLevel="1">
      <c r="A167" s="361"/>
      <c r="B167" s="252">
        <v>149</v>
      </c>
      <c r="C167" s="252"/>
      <c r="D167" s="252"/>
      <c r="E167" s="252"/>
      <c r="F167" s="252"/>
      <c r="G167" s="252"/>
      <c r="H167" s="252"/>
      <c r="I167" s="396"/>
      <c r="J167" s="252"/>
      <c r="K167" s="399" t="s">
        <v>333</v>
      </c>
      <c r="L167" s="399" t="s">
        <v>333</v>
      </c>
      <c r="M167" s="254" t="str">
        <f t="shared" si="4"/>
        <v>-</v>
      </c>
      <c r="N167" s="413" t="str">
        <f t="shared" si="5"/>
        <v>-</v>
      </c>
    </row>
    <row r="168" spans="1:14" s="251" customFormat="1" ht="12.75" hidden="1" outlineLevel="1">
      <c r="A168" s="361"/>
      <c r="B168" s="252">
        <v>150</v>
      </c>
      <c r="C168" s="252"/>
      <c r="D168" s="252"/>
      <c r="E168" s="252"/>
      <c r="F168" s="252"/>
      <c r="G168" s="252"/>
      <c r="H168" s="252"/>
      <c r="I168" s="396"/>
      <c r="J168" s="252"/>
      <c r="K168" s="399" t="s">
        <v>333</v>
      </c>
      <c r="L168" s="399" t="s">
        <v>333</v>
      </c>
      <c r="M168" s="254" t="str">
        <f t="shared" si="4"/>
        <v>-</v>
      </c>
      <c r="N168" s="413" t="str">
        <f t="shared" si="5"/>
        <v>-</v>
      </c>
    </row>
    <row r="169" spans="1:14" s="251" customFormat="1" ht="12.75" hidden="1" outlineLevel="1">
      <c r="A169" s="361"/>
      <c r="B169" s="252">
        <v>151</v>
      </c>
      <c r="C169" s="252"/>
      <c r="D169" s="252"/>
      <c r="E169" s="252"/>
      <c r="F169" s="252"/>
      <c r="G169" s="252"/>
      <c r="H169" s="252"/>
      <c r="I169" s="396"/>
      <c r="J169" s="252"/>
      <c r="K169" s="399" t="s">
        <v>333</v>
      </c>
      <c r="L169" s="399" t="s">
        <v>333</v>
      </c>
      <c r="M169" s="254" t="str">
        <f t="shared" si="4"/>
        <v>-</v>
      </c>
      <c r="N169" s="413" t="str">
        <f t="shared" si="5"/>
        <v>-</v>
      </c>
    </row>
    <row r="170" spans="1:14" s="251" customFormat="1" ht="12.75" hidden="1" outlineLevel="1">
      <c r="A170" s="361"/>
      <c r="B170" s="252">
        <v>152</v>
      </c>
      <c r="C170" s="252"/>
      <c r="D170" s="252"/>
      <c r="E170" s="252"/>
      <c r="F170" s="252"/>
      <c r="G170" s="252"/>
      <c r="H170" s="252"/>
      <c r="I170" s="396"/>
      <c r="J170" s="252"/>
      <c r="K170" s="399" t="s">
        <v>333</v>
      </c>
      <c r="L170" s="399" t="s">
        <v>333</v>
      </c>
      <c r="M170" s="254" t="str">
        <f t="shared" si="4"/>
        <v>-</v>
      </c>
      <c r="N170" s="413" t="str">
        <f t="shared" si="5"/>
        <v>-</v>
      </c>
    </row>
    <row r="171" spans="1:14" s="251" customFormat="1" ht="12.75" hidden="1" outlineLevel="1">
      <c r="A171" s="361"/>
      <c r="B171" s="252">
        <v>153</v>
      </c>
      <c r="C171" s="252"/>
      <c r="D171" s="252"/>
      <c r="E171" s="252"/>
      <c r="F171" s="252"/>
      <c r="G171" s="252"/>
      <c r="H171" s="252"/>
      <c r="I171" s="396"/>
      <c r="J171" s="252"/>
      <c r="K171" s="399" t="s">
        <v>333</v>
      </c>
      <c r="L171" s="399" t="s">
        <v>333</v>
      </c>
      <c r="M171" s="254" t="str">
        <f t="shared" si="4"/>
        <v>-</v>
      </c>
      <c r="N171" s="413" t="str">
        <f t="shared" si="5"/>
        <v>-</v>
      </c>
    </row>
    <row r="172" spans="1:14" s="251" customFormat="1" ht="12.75" hidden="1" outlineLevel="1">
      <c r="A172" s="361"/>
      <c r="B172" s="252">
        <v>154</v>
      </c>
      <c r="C172" s="252"/>
      <c r="D172" s="252"/>
      <c r="E172" s="252"/>
      <c r="F172" s="252"/>
      <c r="G172" s="252"/>
      <c r="H172" s="252"/>
      <c r="I172" s="396"/>
      <c r="J172" s="252"/>
      <c r="K172" s="399" t="s">
        <v>333</v>
      </c>
      <c r="L172" s="399" t="s">
        <v>333</v>
      </c>
      <c r="M172" s="254" t="str">
        <f t="shared" si="4"/>
        <v>-</v>
      </c>
      <c r="N172" s="413" t="str">
        <f t="shared" si="5"/>
        <v>-</v>
      </c>
    </row>
    <row r="173" spans="1:14" s="251" customFormat="1" ht="12.75" hidden="1" outlineLevel="1">
      <c r="A173" s="361"/>
      <c r="B173" s="252">
        <v>155</v>
      </c>
      <c r="C173" s="252"/>
      <c r="D173" s="252"/>
      <c r="E173" s="252"/>
      <c r="F173" s="252"/>
      <c r="G173" s="252"/>
      <c r="H173" s="252"/>
      <c r="I173" s="396"/>
      <c r="J173" s="252"/>
      <c r="K173" s="399" t="s">
        <v>333</v>
      </c>
      <c r="L173" s="399" t="s">
        <v>333</v>
      </c>
      <c r="M173" s="254" t="str">
        <f t="shared" si="4"/>
        <v>-</v>
      </c>
      <c r="N173" s="413" t="str">
        <f t="shared" si="5"/>
        <v>-</v>
      </c>
    </row>
    <row r="174" spans="1:14" s="251" customFormat="1" ht="12.75" hidden="1" outlineLevel="1">
      <c r="A174" s="361"/>
      <c r="B174" s="252">
        <v>156</v>
      </c>
      <c r="C174" s="252"/>
      <c r="D174" s="252"/>
      <c r="E174" s="252"/>
      <c r="F174" s="252"/>
      <c r="G174" s="252"/>
      <c r="H174" s="252"/>
      <c r="I174" s="396"/>
      <c r="J174" s="252"/>
      <c r="K174" s="399" t="s">
        <v>333</v>
      </c>
      <c r="L174" s="399" t="s">
        <v>333</v>
      </c>
      <c r="M174" s="254" t="str">
        <f t="shared" si="4"/>
        <v>-</v>
      </c>
      <c r="N174" s="413" t="str">
        <f t="shared" si="5"/>
        <v>-</v>
      </c>
    </row>
    <row r="175" spans="1:14" s="251" customFormat="1" ht="12.75" hidden="1" outlineLevel="1">
      <c r="A175" s="361"/>
      <c r="B175" s="252">
        <v>157</v>
      </c>
      <c r="C175" s="252"/>
      <c r="D175" s="252"/>
      <c r="E175" s="252"/>
      <c r="F175" s="252"/>
      <c r="G175" s="252"/>
      <c r="H175" s="252"/>
      <c r="I175" s="396"/>
      <c r="J175" s="252"/>
      <c r="K175" s="399" t="s">
        <v>333</v>
      </c>
      <c r="L175" s="399" t="s">
        <v>333</v>
      </c>
      <c r="M175" s="254" t="str">
        <f t="shared" si="4"/>
        <v>-</v>
      </c>
      <c r="N175" s="413" t="str">
        <f t="shared" si="5"/>
        <v>-</v>
      </c>
    </row>
    <row r="176" spans="1:14" s="251" customFormat="1" ht="12.75" hidden="1" outlineLevel="1">
      <c r="A176" s="361"/>
      <c r="B176" s="252">
        <v>158</v>
      </c>
      <c r="C176" s="252"/>
      <c r="D176" s="252"/>
      <c r="E176" s="252"/>
      <c r="F176" s="252"/>
      <c r="G176" s="252"/>
      <c r="H176" s="252"/>
      <c r="I176" s="396"/>
      <c r="J176" s="252"/>
      <c r="K176" s="399" t="s">
        <v>333</v>
      </c>
      <c r="L176" s="399" t="s">
        <v>333</v>
      </c>
      <c r="M176" s="254" t="str">
        <f t="shared" si="4"/>
        <v>-</v>
      </c>
      <c r="N176" s="413" t="str">
        <f t="shared" si="5"/>
        <v>-</v>
      </c>
    </row>
    <row r="177" spans="1:14" s="251" customFormat="1" ht="12.75" hidden="1" outlineLevel="1">
      <c r="A177" s="361"/>
      <c r="B177" s="252">
        <v>159</v>
      </c>
      <c r="C177" s="252"/>
      <c r="D177" s="252"/>
      <c r="E177" s="252"/>
      <c r="F177" s="252"/>
      <c r="G177" s="252"/>
      <c r="H177" s="252"/>
      <c r="I177" s="396"/>
      <c r="J177" s="252"/>
      <c r="K177" s="399" t="s">
        <v>333</v>
      </c>
      <c r="L177" s="399" t="s">
        <v>333</v>
      </c>
      <c r="M177" s="254" t="str">
        <f t="shared" si="4"/>
        <v>-</v>
      </c>
      <c r="N177" s="413" t="str">
        <f t="shared" si="5"/>
        <v>-</v>
      </c>
    </row>
    <row r="178" spans="1:14" s="251" customFormat="1" ht="12.75" hidden="1" outlineLevel="1">
      <c r="A178" s="361"/>
      <c r="B178" s="252">
        <v>160</v>
      </c>
      <c r="C178" s="252"/>
      <c r="D178" s="252"/>
      <c r="E178" s="252"/>
      <c r="F178" s="252"/>
      <c r="G178" s="252"/>
      <c r="H178" s="252"/>
      <c r="I178" s="396"/>
      <c r="J178" s="252"/>
      <c r="K178" s="399" t="s">
        <v>333</v>
      </c>
      <c r="L178" s="399" t="s">
        <v>333</v>
      </c>
      <c r="M178" s="254" t="str">
        <f t="shared" si="4"/>
        <v>-</v>
      </c>
      <c r="N178" s="413" t="str">
        <f t="shared" si="5"/>
        <v>-</v>
      </c>
    </row>
    <row r="179" spans="1:14" s="251" customFormat="1" ht="12.75" hidden="1" outlineLevel="1">
      <c r="A179" s="361"/>
      <c r="B179" s="252">
        <v>161</v>
      </c>
      <c r="C179" s="252"/>
      <c r="D179" s="252"/>
      <c r="E179" s="252"/>
      <c r="F179" s="252"/>
      <c r="G179" s="252"/>
      <c r="H179" s="252"/>
      <c r="I179" s="396"/>
      <c r="J179" s="252"/>
      <c r="K179" s="399" t="s">
        <v>333</v>
      </c>
      <c r="L179" s="399" t="s">
        <v>333</v>
      </c>
      <c r="M179" s="254" t="str">
        <f t="shared" si="4"/>
        <v>-</v>
      </c>
      <c r="N179" s="413" t="str">
        <f t="shared" si="5"/>
        <v>-</v>
      </c>
    </row>
    <row r="180" spans="1:14" s="251" customFormat="1" ht="12.75" hidden="1" outlineLevel="1">
      <c r="A180" s="361"/>
      <c r="B180" s="252">
        <v>162</v>
      </c>
      <c r="C180" s="252"/>
      <c r="D180" s="252"/>
      <c r="E180" s="252"/>
      <c r="F180" s="252"/>
      <c r="G180" s="252"/>
      <c r="H180" s="252"/>
      <c r="I180" s="396"/>
      <c r="J180" s="252"/>
      <c r="K180" s="399" t="s">
        <v>333</v>
      </c>
      <c r="L180" s="399" t="s">
        <v>333</v>
      </c>
      <c r="M180" s="254" t="str">
        <f t="shared" si="4"/>
        <v>-</v>
      </c>
      <c r="N180" s="413" t="str">
        <f t="shared" si="5"/>
        <v>-</v>
      </c>
    </row>
    <row r="181" spans="1:14" s="251" customFormat="1" ht="12.75" hidden="1" outlineLevel="1">
      <c r="A181" s="361"/>
      <c r="B181" s="252">
        <v>163</v>
      </c>
      <c r="C181" s="252"/>
      <c r="D181" s="252"/>
      <c r="E181" s="252"/>
      <c r="F181" s="252"/>
      <c r="G181" s="252"/>
      <c r="H181" s="252"/>
      <c r="I181" s="396"/>
      <c r="J181" s="252"/>
      <c r="K181" s="399" t="s">
        <v>333</v>
      </c>
      <c r="L181" s="399" t="s">
        <v>333</v>
      </c>
      <c r="M181" s="254" t="str">
        <f t="shared" si="4"/>
        <v>-</v>
      </c>
      <c r="N181" s="413" t="str">
        <f t="shared" si="5"/>
        <v>-</v>
      </c>
    </row>
    <row r="182" spans="1:14" s="251" customFormat="1" ht="12.75" hidden="1" outlineLevel="1">
      <c r="A182" s="361"/>
      <c r="B182" s="252">
        <v>164</v>
      </c>
      <c r="C182" s="252"/>
      <c r="D182" s="252"/>
      <c r="E182" s="252"/>
      <c r="F182" s="252"/>
      <c r="G182" s="252"/>
      <c r="H182" s="252"/>
      <c r="I182" s="396"/>
      <c r="J182" s="252"/>
      <c r="K182" s="399" t="s">
        <v>333</v>
      </c>
      <c r="L182" s="399" t="s">
        <v>333</v>
      </c>
      <c r="M182" s="254" t="str">
        <f t="shared" si="4"/>
        <v>-</v>
      </c>
      <c r="N182" s="413" t="str">
        <f t="shared" si="5"/>
        <v>-</v>
      </c>
    </row>
    <row r="183" spans="1:14" s="251" customFormat="1" ht="12.75" hidden="1" outlineLevel="1">
      <c r="A183" s="361"/>
      <c r="B183" s="252">
        <v>165</v>
      </c>
      <c r="C183" s="252"/>
      <c r="D183" s="252"/>
      <c r="E183" s="252"/>
      <c r="F183" s="252"/>
      <c r="G183" s="252"/>
      <c r="H183" s="252"/>
      <c r="I183" s="396"/>
      <c r="J183" s="252"/>
      <c r="K183" s="399" t="s">
        <v>333</v>
      </c>
      <c r="L183" s="399" t="s">
        <v>333</v>
      </c>
      <c r="M183" s="254" t="str">
        <f t="shared" si="4"/>
        <v>-</v>
      </c>
      <c r="N183" s="413" t="str">
        <f t="shared" si="5"/>
        <v>-</v>
      </c>
    </row>
    <row r="184" spans="1:14" s="251" customFormat="1" ht="12.75" hidden="1" outlineLevel="1">
      <c r="A184" s="361"/>
      <c r="B184" s="252">
        <v>166</v>
      </c>
      <c r="C184" s="252"/>
      <c r="D184" s="252"/>
      <c r="E184" s="252"/>
      <c r="F184" s="252"/>
      <c r="G184" s="252"/>
      <c r="H184" s="252"/>
      <c r="I184" s="396"/>
      <c r="J184" s="252"/>
      <c r="K184" s="399" t="s">
        <v>333</v>
      </c>
      <c r="L184" s="399" t="s">
        <v>333</v>
      </c>
      <c r="M184" s="254" t="str">
        <f t="shared" si="4"/>
        <v>-</v>
      </c>
      <c r="N184" s="413" t="str">
        <f t="shared" si="5"/>
        <v>-</v>
      </c>
    </row>
    <row r="185" spans="1:14" s="251" customFormat="1" ht="12.75" hidden="1" outlineLevel="1">
      <c r="A185" s="361"/>
      <c r="B185" s="252">
        <v>167</v>
      </c>
      <c r="C185" s="252"/>
      <c r="D185" s="252"/>
      <c r="E185" s="252"/>
      <c r="F185" s="252"/>
      <c r="G185" s="252"/>
      <c r="H185" s="252"/>
      <c r="I185" s="396"/>
      <c r="J185" s="252"/>
      <c r="K185" s="399" t="s">
        <v>333</v>
      </c>
      <c r="L185" s="399" t="s">
        <v>333</v>
      </c>
      <c r="M185" s="254" t="str">
        <f t="shared" si="4"/>
        <v>-</v>
      </c>
      <c r="N185" s="413" t="str">
        <f t="shared" si="5"/>
        <v>-</v>
      </c>
    </row>
    <row r="186" spans="1:14" s="251" customFormat="1" ht="12.75" hidden="1" outlineLevel="1">
      <c r="A186" s="361"/>
      <c r="B186" s="252">
        <v>168</v>
      </c>
      <c r="C186" s="252"/>
      <c r="D186" s="252"/>
      <c r="E186" s="252"/>
      <c r="F186" s="252"/>
      <c r="G186" s="252"/>
      <c r="H186" s="252"/>
      <c r="I186" s="396"/>
      <c r="J186" s="252"/>
      <c r="K186" s="399" t="s">
        <v>333</v>
      </c>
      <c r="L186" s="399" t="s">
        <v>333</v>
      </c>
      <c r="M186" s="254" t="str">
        <f t="shared" si="4"/>
        <v>-</v>
      </c>
      <c r="N186" s="413" t="str">
        <f t="shared" si="5"/>
        <v>-</v>
      </c>
    </row>
    <row r="187" spans="1:14" s="251" customFormat="1" ht="12.75" hidden="1" outlineLevel="1">
      <c r="A187" s="361"/>
      <c r="B187" s="252">
        <v>169</v>
      </c>
      <c r="C187" s="252"/>
      <c r="D187" s="252"/>
      <c r="E187" s="252"/>
      <c r="F187" s="252"/>
      <c r="G187" s="252"/>
      <c r="H187" s="252"/>
      <c r="I187" s="396"/>
      <c r="J187" s="252"/>
      <c r="K187" s="399" t="s">
        <v>333</v>
      </c>
      <c r="L187" s="399" t="s">
        <v>333</v>
      </c>
      <c r="M187" s="254" t="str">
        <f t="shared" si="4"/>
        <v>-</v>
      </c>
      <c r="N187" s="413" t="str">
        <f t="shared" si="5"/>
        <v>-</v>
      </c>
    </row>
    <row r="188" spans="1:14" s="251" customFormat="1" ht="12.75" hidden="1" outlineLevel="1">
      <c r="A188" s="361"/>
      <c r="B188" s="252">
        <v>170</v>
      </c>
      <c r="C188" s="252"/>
      <c r="D188" s="252"/>
      <c r="E188" s="252"/>
      <c r="F188" s="252"/>
      <c r="G188" s="252"/>
      <c r="H188" s="252"/>
      <c r="I188" s="396"/>
      <c r="J188" s="252"/>
      <c r="K188" s="399" t="s">
        <v>333</v>
      </c>
      <c r="L188" s="399" t="s">
        <v>333</v>
      </c>
      <c r="M188" s="254" t="str">
        <f t="shared" si="4"/>
        <v>-</v>
      </c>
      <c r="N188" s="413" t="str">
        <f t="shared" si="5"/>
        <v>-</v>
      </c>
    </row>
    <row r="189" spans="1:14" s="251" customFormat="1" ht="12.75" hidden="1" outlineLevel="1">
      <c r="A189" s="361"/>
      <c r="B189" s="252">
        <v>171</v>
      </c>
      <c r="C189" s="252"/>
      <c r="D189" s="252"/>
      <c r="E189" s="252"/>
      <c r="F189" s="252"/>
      <c r="G189" s="252"/>
      <c r="H189" s="252"/>
      <c r="I189" s="396"/>
      <c r="J189" s="252"/>
      <c r="K189" s="399" t="s">
        <v>333</v>
      </c>
      <c r="L189" s="399" t="s">
        <v>333</v>
      </c>
      <c r="M189" s="254" t="str">
        <f t="shared" si="4"/>
        <v>-</v>
      </c>
      <c r="N189" s="413" t="str">
        <f t="shared" si="5"/>
        <v>-</v>
      </c>
    </row>
    <row r="190" spans="1:14" s="251" customFormat="1" ht="12.75" hidden="1" outlineLevel="1">
      <c r="A190" s="361"/>
      <c r="B190" s="252">
        <v>172</v>
      </c>
      <c r="C190" s="252"/>
      <c r="D190" s="252"/>
      <c r="E190" s="252"/>
      <c r="F190" s="252"/>
      <c r="G190" s="252"/>
      <c r="H190" s="252"/>
      <c r="I190" s="396"/>
      <c r="J190" s="252"/>
      <c r="K190" s="399" t="s">
        <v>333</v>
      </c>
      <c r="L190" s="399" t="s">
        <v>333</v>
      </c>
      <c r="M190" s="254" t="str">
        <f t="shared" si="4"/>
        <v>-</v>
      </c>
      <c r="N190" s="413" t="str">
        <f t="shared" si="5"/>
        <v>-</v>
      </c>
    </row>
    <row r="191" spans="1:14" s="251" customFormat="1" ht="12.75" hidden="1" outlineLevel="1">
      <c r="A191" s="361"/>
      <c r="B191" s="252">
        <v>173</v>
      </c>
      <c r="C191" s="252"/>
      <c r="D191" s="252"/>
      <c r="E191" s="252"/>
      <c r="F191" s="252"/>
      <c r="G191" s="252"/>
      <c r="H191" s="252"/>
      <c r="I191" s="396"/>
      <c r="J191" s="252"/>
      <c r="K191" s="399" t="s">
        <v>333</v>
      </c>
      <c r="L191" s="399" t="s">
        <v>333</v>
      </c>
      <c r="M191" s="254" t="str">
        <f t="shared" si="4"/>
        <v>-</v>
      </c>
      <c r="N191" s="413" t="str">
        <f t="shared" si="5"/>
        <v>-</v>
      </c>
    </row>
    <row r="192" spans="1:14" s="251" customFormat="1" ht="12.75" hidden="1" outlineLevel="1">
      <c r="A192" s="361"/>
      <c r="B192" s="252">
        <v>174</v>
      </c>
      <c r="C192" s="252"/>
      <c r="D192" s="252"/>
      <c r="E192" s="252"/>
      <c r="F192" s="252"/>
      <c r="G192" s="252"/>
      <c r="H192" s="252"/>
      <c r="I192" s="396"/>
      <c r="J192" s="252"/>
      <c r="K192" s="399" t="s">
        <v>333</v>
      </c>
      <c r="L192" s="399" t="s">
        <v>333</v>
      </c>
      <c r="M192" s="254" t="str">
        <f t="shared" si="4"/>
        <v>-</v>
      </c>
      <c r="N192" s="413" t="str">
        <f t="shared" si="5"/>
        <v>-</v>
      </c>
    </row>
    <row r="193" spans="1:14" s="251" customFormat="1" ht="12.75" hidden="1" outlineLevel="1">
      <c r="A193" s="361"/>
      <c r="B193" s="252">
        <v>175</v>
      </c>
      <c r="C193" s="252"/>
      <c r="D193" s="252"/>
      <c r="E193" s="252"/>
      <c r="F193" s="252"/>
      <c r="G193" s="252"/>
      <c r="H193" s="252"/>
      <c r="I193" s="396"/>
      <c r="J193" s="252"/>
      <c r="K193" s="399" t="s">
        <v>333</v>
      </c>
      <c r="L193" s="399" t="s">
        <v>333</v>
      </c>
      <c r="M193" s="254" t="str">
        <f t="shared" si="4"/>
        <v>-</v>
      </c>
      <c r="N193" s="413" t="str">
        <f t="shared" si="5"/>
        <v>-</v>
      </c>
    </row>
    <row r="194" spans="1:14" s="251" customFormat="1" ht="12.75" hidden="1" outlineLevel="1">
      <c r="A194" s="361"/>
      <c r="B194" s="252">
        <v>176</v>
      </c>
      <c r="C194" s="252"/>
      <c r="D194" s="252"/>
      <c r="E194" s="252"/>
      <c r="F194" s="252"/>
      <c r="G194" s="252"/>
      <c r="H194" s="252"/>
      <c r="I194" s="396"/>
      <c r="J194" s="252"/>
      <c r="K194" s="399" t="s">
        <v>333</v>
      </c>
      <c r="L194" s="399" t="s">
        <v>333</v>
      </c>
      <c r="M194" s="254" t="str">
        <f t="shared" si="4"/>
        <v>-</v>
      </c>
      <c r="N194" s="413" t="str">
        <f t="shared" si="5"/>
        <v>-</v>
      </c>
    </row>
    <row r="195" spans="1:14" s="251" customFormat="1" ht="12.75" hidden="1" outlineLevel="1">
      <c r="A195" s="361"/>
      <c r="B195" s="252">
        <v>177</v>
      </c>
      <c r="C195" s="252"/>
      <c r="D195" s="252"/>
      <c r="E195" s="252"/>
      <c r="F195" s="252"/>
      <c r="G195" s="252"/>
      <c r="H195" s="252"/>
      <c r="I195" s="396"/>
      <c r="J195" s="252"/>
      <c r="K195" s="399" t="s">
        <v>333</v>
      </c>
      <c r="L195" s="399" t="s">
        <v>333</v>
      </c>
      <c r="M195" s="254" t="str">
        <f t="shared" si="4"/>
        <v>-</v>
      </c>
      <c r="N195" s="413" t="str">
        <f t="shared" si="5"/>
        <v>-</v>
      </c>
    </row>
    <row r="196" spans="1:14" s="251" customFormat="1" ht="12.75" hidden="1" outlineLevel="1">
      <c r="A196" s="361"/>
      <c r="B196" s="252">
        <v>178</v>
      </c>
      <c r="C196" s="252"/>
      <c r="D196" s="252"/>
      <c r="E196" s="252"/>
      <c r="F196" s="252"/>
      <c r="G196" s="252"/>
      <c r="H196" s="252"/>
      <c r="I196" s="396"/>
      <c r="J196" s="252"/>
      <c r="K196" s="399" t="s">
        <v>333</v>
      </c>
      <c r="L196" s="399" t="s">
        <v>333</v>
      </c>
      <c r="M196" s="254" t="str">
        <f t="shared" si="4"/>
        <v>-</v>
      </c>
      <c r="N196" s="413" t="str">
        <f t="shared" si="5"/>
        <v>-</v>
      </c>
    </row>
    <row r="197" spans="1:14" s="251" customFormat="1" ht="12.75" hidden="1" outlineLevel="1">
      <c r="A197" s="361"/>
      <c r="B197" s="252">
        <v>179</v>
      </c>
      <c r="C197" s="252"/>
      <c r="D197" s="252"/>
      <c r="E197" s="252"/>
      <c r="F197" s="252"/>
      <c r="G197" s="252"/>
      <c r="H197" s="252"/>
      <c r="I197" s="396"/>
      <c r="J197" s="252"/>
      <c r="K197" s="399" t="s">
        <v>333</v>
      </c>
      <c r="L197" s="399" t="s">
        <v>333</v>
      </c>
      <c r="M197" s="254" t="str">
        <f t="shared" si="4"/>
        <v>-</v>
      </c>
      <c r="N197" s="413" t="str">
        <f t="shared" si="5"/>
        <v>-</v>
      </c>
    </row>
    <row r="198" spans="1:14" s="251" customFormat="1" ht="12.75" hidden="1" outlineLevel="1">
      <c r="A198" s="361"/>
      <c r="B198" s="252">
        <v>180</v>
      </c>
      <c r="C198" s="252"/>
      <c r="D198" s="252"/>
      <c r="E198" s="252"/>
      <c r="F198" s="252"/>
      <c r="G198" s="252"/>
      <c r="H198" s="252"/>
      <c r="I198" s="396"/>
      <c r="J198" s="252"/>
      <c r="K198" s="399" t="s">
        <v>333</v>
      </c>
      <c r="L198" s="399" t="s">
        <v>333</v>
      </c>
      <c r="M198" s="254" t="str">
        <f t="shared" si="4"/>
        <v>-</v>
      </c>
      <c r="N198" s="413" t="str">
        <f t="shared" si="5"/>
        <v>-</v>
      </c>
    </row>
    <row r="199" spans="1:14" s="251" customFormat="1" ht="12.75" hidden="1" outlineLevel="1">
      <c r="A199" s="361"/>
      <c r="B199" s="252">
        <v>181</v>
      </c>
      <c r="C199" s="252"/>
      <c r="D199" s="252"/>
      <c r="E199" s="252"/>
      <c r="F199" s="252"/>
      <c r="G199" s="252"/>
      <c r="H199" s="252"/>
      <c r="I199" s="396"/>
      <c r="J199" s="252"/>
      <c r="K199" s="399" t="s">
        <v>333</v>
      </c>
      <c r="L199" s="399" t="s">
        <v>333</v>
      </c>
      <c r="M199" s="254" t="str">
        <f t="shared" si="4"/>
        <v>-</v>
      </c>
      <c r="N199" s="413" t="str">
        <f t="shared" si="5"/>
        <v>-</v>
      </c>
    </row>
    <row r="200" spans="1:14" s="251" customFormat="1" ht="12.75" hidden="1" outlineLevel="1">
      <c r="A200" s="361"/>
      <c r="B200" s="252">
        <v>182</v>
      </c>
      <c r="C200" s="252"/>
      <c r="D200" s="252"/>
      <c r="E200" s="252"/>
      <c r="F200" s="252"/>
      <c r="G200" s="252"/>
      <c r="H200" s="252"/>
      <c r="I200" s="396"/>
      <c r="J200" s="252"/>
      <c r="K200" s="399" t="s">
        <v>333</v>
      </c>
      <c r="L200" s="399" t="s">
        <v>333</v>
      </c>
      <c r="M200" s="254" t="str">
        <f t="shared" si="4"/>
        <v>-</v>
      </c>
      <c r="N200" s="413" t="str">
        <f t="shared" si="5"/>
        <v>-</v>
      </c>
    </row>
    <row r="201" spans="1:14" s="251" customFormat="1" ht="12.75" hidden="1" outlineLevel="1">
      <c r="A201" s="361"/>
      <c r="B201" s="252">
        <v>183</v>
      </c>
      <c r="C201" s="252"/>
      <c r="D201" s="252"/>
      <c r="E201" s="252"/>
      <c r="F201" s="252"/>
      <c r="G201" s="252"/>
      <c r="H201" s="252"/>
      <c r="I201" s="396"/>
      <c r="J201" s="252"/>
      <c r="K201" s="399" t="s">
        <v>333</v>
      </c>
      <c r="L201" s="399" t="s">
        <v>333</v>
      </c>
      <c r="M201" s="254" t="str">
        <f t="shared" si="4"/>
        <v>-</v>
      </c>
      <c r="N201" s="413" t="str">
        <f t="shared" si="5"/>
        <v>-</v>
      </c>
    </row>
    <row r="202" spans="1:14" s="251" customFormat="1" ht="12.75" hidden="1" outlineLevel="1">
      <c r="A202" s="361"/>
      <c r="B202" s="252">
        <v>184</v>
      </c>
      <c r="C202" s="252"/>
      <c r="D202" s="252"/>
      <c r="E202" s="252"/>
      <c r="F202" s="252"/>
      <c r="G202" s="252"/>
      <c r="H202" s="252"/>
      <c r="I202" s="396"/>
      <c r="J202" s="252"/>
      <c r="K202" s="399" t="s">
        <v>333</v>
      </c>
      <c r="L202" s="399" t="s">
        <v>333</v>
      </c>
      <c r="M202" s="254" t="str">
        <f t="shared" si="4"/>
        <v>-</v>
      </c>
      <c r="N202" s="413" t="str">
        <f t="shared" si="5"/>
        <v>-</v>
      </c>
    </row>
    <row r="203" spans="1:14" s="251" customFormat="1" ht="12.75" hidden="1" outlineLevel="1">
      <c r="A203" s="361"/>
      <c r="B203" s="252">
        <v>185</v>
      </c>
      <c r="C203" s="252"/>
      <c r="D203" s="252"/>
      <c r="E203" s="252"/>
      <c r="F203" s="252"/>
      <c r="G203" s="252"/>
      <c r="H203" s="252"/>
      <c r="I203" s="396"/>
      <c r="J203" s="252"/>
      <c r="K203" s="399" t="s">
        <v>333</v>
      </c>
      <c r="L203" s="399" t="s">
        <v>333</v>
      </c>
      <c r="M203" s="254" t="str">
        <f t="shared" si="4"/>
        <v>-</v>
      </c>
      <c r="N203" s="413" t="str">
        <f t="shared" si="5"/>
        <v>-</v>
      </c>
    </row>
    <row r="204" spans="1:14" s="251" customFormat="1" ht="12.75" hidden="1" outlineLevel="1">
      <c r="A204" s="361"/>
      <c r="B204" s="252">
        <v>186</v>
      </c>
      <c r="C204" s="252"/>
      <c r="D204" s="252"/>
      <c r="E204" s="252"/>
      <c r="F204" s="252"/>
      <c r="G204" s="252"/>
      <c r="H204" s="252"/>
      <c r="I204" s="396"/>
      <c r="J204" s="252"/>
      <c r="K204" s="399" t="s">
        <v>333</v>
      </c>
      <c r="L204" s="399" t="s">
        <v>333</v>
      </c>
      <c r="M204" s="254" t="str">
        <f t="shared" si="4"/>
        <v>-</v>
      </c>
      <c r="N204" s="413" t="str">
        <f t="shared" si="5"/>
        <v>-</v>
      </c>
    </row>
    <row r="205" spans="1:14" s="251" customFormat="1" ht="12.75" hidden="1" outlineLevel="1">
      <c r="A205" s="361"/>
      <c r="B205" s="252">
        <v>187</v>
      </c>
      <c r="C205" s="252"/>
      <c r="D205" s="252"/>
      <c r="E205" s="252"/>
      <c r="F205" s="252"/>
      <c r="G205" s="252"/>
      <c r="H205" s="252"/>
      <c r="I205" s="396"/>
      <c r="J205" s="252"/>
      <c r="K205" s="399" t="s">
        <v>333</v>
      </c>
      <c r="L205" s="399" t="s">
        <v>333</v>
      </c>
      <c r="M205" s="254" t="str">
        <f t="shared" si="4"/>
        <v>-</v>
      </c>
      <c r="N205" s="413" t="str">
        <f t="shared" si="5"/>
        <v>-</v>
      </c>
    </row>
    <row r="206" spans="1:14" s="251" customFormat="1" ht="12.75" hidden="1" outlineLevel="1">
      <c r="A206" s="361"/>
      <c r="B206" s="252">
        <v>188</v>
      </c>
      <c r="C206" s="252"/>
      <c r="D206" s="252"/>
      <c r="E206" s="252"/>
      <c r="F206" s="252"/>
      <c r="G206" s="252"/>
      <c r="H206" s="252"/>
      <c r="I206" s="396"/>
      <c r="J206" s="252"/>
      <c r="K206" s="399" t="s">
        <v>333</v>
      </c>
      <c r="L206" s="399" t="s">
        <v>333</v>
      </c>
      <c r="M206" s="254" t="str">
        <f t="shared" si="4"/>
        <v>-</v>
      </c>
      <c r="N206" s="413" t="str">
        <f t="shared" si="5"/>
        <v>-</v>
      </c>
    </row>
    <row r="207" spans="1:14" s="251" customFormat="1" ht="12.75" hidden="1" outlineLevel="1">
      <c r="A207" s="361"/>
      <c r="B207" s="252">
        <v>189</v>
      </c>
      <c r="C207" s="252"/>
      <c r="D207" s="252"/>
      <c r="E207" s="252"/>
      <c r="F207" s="252"/>
      <c r="G207" s="252"/>
      <c r="H207" s="252"/>
      <c r="I207" s="396"/>
      <c r="J207" s="252"/>
      <c r="K207" s="399" t="s">
        <v>333</v>
      </c>
      <c r="L207" s="399" t="s">
        <v>333</v>
      </c>
      <c r="M207" s="254" t="str">
        <f t="shared" si="4"/>
        <v>-</v>
      </c>
      <c r="N207" s="413" t="str">
        <f t="shared" si="5"/>
        <v>-</v>
      </c>
    </row>
    <row r="208" spans="1:14" s="251" customFormat="1" ht="12.75" hidden="1" outlineLevel="1">
      <c r="A208" s="361"/>
      <c r="B208" s="252">
        <v>190</v>
      </c>
      <c r="C208" s="252"/>
      <c r="D208" s="252"/>
      <c r="E208" s="252"/>
      <c r="F208" s="252"/>
      <c r="G208" s="252"/>
      <c r="H208" s="252"/>
      <c r="I208" s="396"/>
      <c r="J208" s="252"/>
      <c r="K208" s="399" t="s">
        <v>333</v>
      </c>
      <c r="L208" s="399" t="s">
        <v>333</v>
      </c>
      <c r="M208" s="254" t="str">
        <f t="shared" si="4"/>
        <v>-</v>
      </c>
      <c r="N208" s="413" t="str">
        <f t="shared" si="5"/>
        <v>-</v>
      </c>
    </row>
    <row r="209" spans="1:14" s="251" customFormat="1" ht="12.75" hidden="1" outlineLevel="1">
      <c r="A209" s="361"/>
      <c r="B209" s="252">
        <v>191</v>
      </c>
      <c r="C209" s="252"/>
      <c r="D209" s="252"/>
      <c r="E209" s="252"/>
      <c r="F209" s="252"/>
      <c r="G209" s="252"/>
      <c r="H209" s="252"/>
      <c r="I209" s="396"/>
      <c r="J209" s="252"/>
      <c r="K209" s="399" t="s">
        <v>333</v>
      </c>
      <c r="L209" s="399" t="s">
        <v>333</v>
      </c>
      <c r="M209" s="254" t="str">
        <f t="shared" si="4"/>
        <v>-</v>
      </c>
      <c r="N209" s="413" t="str">
        <f t="shared" si="5"/>
        <v>-</v>
      </c>
    </row>
    <row r="210" spans="1:14" s="251" customFormat="1" ht="12.75" hidden="1" outlineLevel="1">
      <c r="A210" s="361"/>
      <c r="B210" s="252">
        <v>192</v>
      </c>
      <c r="C210" s="252"/>
      <c r="D210" s="252"/>
      <c r="E210" s="252"/>
      <c r="F210" s="252"/>
      <c r="G210" s="252"/>
      <c r="H210" s="252"/>
      <c r="I210" s="396"/>
      <c r="J210" s="252"/>
      <c r="K210" s="399" t="s">
        <v>333</v>
      </c>
      <c r="L210" s="399" t="s">
        <v>333</v>
      </c>
      <c r="M210" s="254" t="str">
        <f t="shared" si="4"/>
        <v>-</v>
      </c>
      <c r="N210" s="413" t="str">
        <f t="shared" si="5"/>
        <v>-</v>
      </c>
    </row>
    <row r="211" spans="1:14" s="251" customFormat="1" ht="12.75" hidden="1" outlineLevel="1">
      <c r="A211" s="361"/>
      <c r="B211" s="252">
        <v>193</v>
      </c>
      <c r="C211" s="252"/>
      <c r="D211" s="252"/>
      <c r="E211" s="252"/>
      <c r="F211" s="252"/>
      <c r="G211" s="252"/>
      <c r="H211" s="252"/>
      <c r="I211" s="396"/>
      <c r="J211" s="252"/>
      <c r="K211" s="399" t="s">
        <v>333</v>
      </c>
      <c r="L211" s="399" t="s">
        <v>333</v>
      </c>
      <c r="M211" s="254" t="str">
        <f t="shared" si="4"/>
        <v>-</v>
      </c>
      <c r="N211" s="413" t="str">
        <f t="shared" si="5"/>
        <v>-</v>
      </c>
    </row>
    <row r="212" spans="1:14" s="251" customFormat="1" ht="12.75" hidden="1" outlineLevel="1">
      <c r="A212" s="361"/>
      <c r="B212" s="252">
        <v>194</v>
      </c>
      <c r="C212" s="252"/>
      <c r="D212" s="252"/>
      <c r="E212" s="252"/>
      <c r="F212" s="252"/>
      <c r="G212" s="252"/>
      <c r="H212" s="252"/>
      <c r="I212" s="396"/>
      <c r="J212" s="252"/>
      <c r="K212" s="399" t="s">
        <v>333</v>
      </c>
      <c r="L212" s="399" t="s">
        <v>333</v>
      </c>
      <c r="M212" s="254" t="str">
        <f t="shared" ref="M212:M275" si="6">IF(H212=0,"-",IF(AND(H212&gt;=$L$13,H212&lt;=$K$11),"Корректная дата", "Некорректная дата"))</f>
        <v>-</v>
      </c>
      <c r="N212" s="413" t="str">
        <f t="shared" ref="N212:N275" si="7">IF(ISERROR(I212*1)=TRUE,"Некорректный формат",IF(I212&gt;=100000,"Корректная сумма", IF(I212=0,"-","Рекомендуемая мин. сумма в п/п не менее 100 000 руб.")))</f>
        <v>-</v>
      </c>
    </row>
    <row r="213" spans="1:14" s="251" customFormat="1" ht="12.75" hidden="1" outlineLevel="1">
      <c r="A213" s="361"/>
      <c r="B213" s="252">
        <v>195</v>
      </c>
      <c r="C213" s="252"/>
      <c r="D213" s="252"/>
      <c r="E213" s="252"/>
      <c r="F213" s="252"/>
      <c r="G213" s="252"/>
      <c r="H213" s="252"/>
      <c r="I213" s="396"/>
      <c r="J213" s="252"/>
      <c r="K213" s="399" t="s">
        <v>333</v>
      </c>
      <c r="L213" s="399" t="s">
        <v>333</v>
      </c>
      <c r="M213" s="254" t="str">
        <f t="shared" si="6"/>
        <v>-</v>
      </c>
      <c r="N213" s="413" t="str">
        <f t="shared" si="7"/>
        <v>-</v>
      </c>
    </row>
    <row r="214" spans="1:14" s="251" customFormat="1" ht="12.75" hidden="1" outlineLevel="1">
      <c r="A214" s="361"/>
      <c r="B214" s="252">
        <v>196</v>
      </c>
      <c r="C214" s="252"/>
      <c r="D214" s="252"/>
      <c r="E214" s="252"/>
      <c r="F214" s="252"/>
      <c r="G214" s="252"/>
      <c r="H214" s="252"/>
      <c r="I214" s="396"/>
      <c r="J214" s="252"/>
      <c r="K214" s="399" t="s">
        <v>333</v>
      </c>
      <c r="L214" s="399" t="s">
        <v>333</v>
      </c>
      <c r="M214" s="254" t="str">
        <f t="shared" si="6"/>
        <v>-</v>
      </c>
      <c r="N214" s="413" t="str">
        <f t="shared" si="7"/>
        <v>-</v>
      </c>
    </row>
    <row r="215" spans="1:14" s="251" customFormat="1" ht="12.75" hidden="1" outlineLevel="1">
      <c r="A215" s="361"/>
      <c r="B215" s="252">
        <v>197</v>
      </c>
      <c r="C215" s="252"/>
      <c r="D215" s="252"/>
      <c r="E215" s="252"/>
      <c r="F215" s="252"/>
      <c r="G215" s="252"/>
      <c r="H215" s="252"/>
      <c r="I215" s="396"/>
      <c r="J215" s="252"/>
      <c r="K215" s="399" t="s">
        <v>333</v>
      </c>
      <c r="L215" s="399" t="s">
        <v>333</v>
      </c>
      <c r="M215" s="254" t="str">
        <f t="shared" si="6"/>
        <v>-</v>
      </c>
      <c r="N215" s="413" t="str">
        <f t="shared" si="7"/>
        <v>-</v>
      </c>
    </row>
    <row r="216" spans="1:14" s="251" customFormat="1" ht="12.75" hidden="1" outlineLevel="1">
      <c r="A216" s="361"/>
      <c r="B216" s="252">
        <v>198</v>
      </c>
      <c r="C216" s="252"/>
      <c r="D216" s="252"/>
      <c r="E216" s="252"/>
      <c r="F216" s="252"/>
      <c r="G216" s="252"/>
      <c r="H216" s="252"/>
      <c r="I216" s="396"/>
      <c r="J216" s="252"/>
      <c r="K216" s="399" t="s">
        <v>333</v>
      </c>
      <c r="L216" s="399" t="s">
        <v>333</v>
      </c>
      <c r="M216" s="254" t="str">
        <f t="shared" si="6"/>
        <v>-</v>
      </c>
      <c r="N216" s="413" t="str">
        <f t="shared" si="7"/>
        <v>-</v>
      </c>
    </row>
    <row r="217" spans="1:14" s="251" customFormat="1" ht="12.75" hidden="1" outlineLevel="1">
      <c r="A217" s="361"/>
      <c r="B217" s="252">
        <v>199</v>
      </c>
      <c r="C217" s="252"/>
      <c r="D217" s="252"/>
      <c r="E217" s="252"/>
      <c r="F217" s="252"/>
      <c r="G217" s="252"/>
      <c r="H217" s="252"/>
      <c r="I217" s="396"/>
      <c r="J217" s="252"/>
      <c r="K217" s="399" t="s">
        <v>333</v>
      </c>
      <c r="L217" s="399" t="s">
        <v>333</v>
      </c>
      <c r="M217" s="254" t="str">
        <f t="shared" si="6"/>
        <v>-</v>
      </c>
      <c r="N217" s="413" t="str">
        <f t="shared" si="7"/>
        <v>-</v>
      </c>
    </row>
    <row r="218" spans="1:14" s="251" customFormat="1" ht="12.75" hidden="1" outlineLevel="1">
      <c r="A218" s="361"/>
      <c r="B218" s="252">
        <v>200</v>
      </c>
      <c r="C218" s="252"/>
      <c r="D218" s="252"/>
      <c r="E218" s="252"/>
      <c r="F218" s="252"/>
      <c r="G218" s="252"/>
      <c r="H218" s="252"/>
      <c r="I218" s="396"/>
      <c r="J218" s="252"/>
      <c r="K218" s="399" t="s">
        <v>333</v>
      </c>
      <c r="L218" s="399" t="s">
        <v>333</v>
      </c>
      <c r="M218" s="254" t="str">
        <f t="shared" si="6"/>
        <v>-</v>
      </c>
      <c r="N218" s="413" t="str">
        <f t="shared" si="7"/>
        <v>-</v>
      </c>
    </row>
    <row r="219" spans="1:14" s="251" customFormat="1" ht="12.75" hidden="1" outlineLevel="1">
      <c r="A219" s="361"/>
      <c r="B219" s="252">
        <v>201</v>
      </c>
      <c r="C219" s="252"/>
      <c r="D219" s="252"/>
      <c r="E219" s="252"/>
      <c r="F219" s="252"/>
      <c r="G219" s="252"/>
      <c r="H219" s="252"/>
      <c r="I219" s="396"/>
      <c r="J219" s="252"/>
      <c r="K219" s="399" t="s">
        <v>333</v>
      </c>
      <c r="L219" s="399" t="s">
        <v>333</v>
      </c>
      <c r="M219" s="254" t="str">
        <f t="shared" si="6"/>
        <v>-</v>
      </c>
      <c r="N219" s="413" t="str">
        <f t="shared" si="7"/>
        <v>-</v>
      </c>
    </row>
    <row r="220" spans="1:14" s="251" customFormat="1" ht="12.75" hidden="1" outlineLevel="1">
      <c r="A220" s="361"/>
      <c r="B220" s="252">
        <v>202</v>
      </c>
      <c r="C220" s="252"/>
      <c r="D220" s="252"/>
      <c r="E220" s="252"/>
      <c r="F220" s="252"/>
      <c r="G220" s="252"/>
      <c r="H220" s="252"/>
      <c r="I220" s="396"/>
      <c r="J220" s="252"/>
      <c r="K220" s="399" t="s">
        <v>333</v>
      </c>
      <c r="L220" s="399" t="s">
        <v>333</v>
      </c>
      <c r="M220" s="254" t="str">
        <f t="shared" si="6"/>
        <v>-</v>
      </c>
      <c r="N220" s="413" t="str">
        <f t="shared" si="7"/>
        <v>-</v>
      </c>
    </row>
    <row r="221" spans="1:14" s="251" customFormat="1" ht="12.75" hidden="1" outlineLevel="1">
      <c r="A221" s="361"/>
      <c r="B221" s="252">
        <v>203</v>
      </c>
      <c r="C221" s="252"/>
      <c r="D221" s="252"/>
      <c r="E221" s="252"/>
      <c r="F221" s="252"/>
      <c r="G221" s="252"/>
      <c r="H221" s="252"/>
      <c r="I221" s="396"/>
      <c r="J221" s="252"/>
      <c r="K221" s="399" t="s">
        <v>333</v>
      </c>
      <c r="L221" s="399" t="s">
        <v>333</v>
      </c>
      <c r="M221" s="254" t="str">
        <f t="shared" si="6"/>
        <v>-</v>
      </c>
      <c r="N221" s="413" t="str">
        <f t="shared" si="7"/>
        <v>-</v>
      </c>
    </row>
    <row r="222" spans="1:14" s="251" customFormat="1" ht="12.75" hidden="1" outlineLevel="1">
      <c r="A222" s="361"/>
      <c r="B222" s="252">
        <v>204</v>
      </c>
      <c r="C222" s="252"/>
      <c r="D222" s="252"/>
      <c r="E222" s="252"/>
      <c r="F222" s="252"/>
      <c r="G222" s="252"/>
      <c r="H222" s="252"/>
      <c r="I222" s="396"/>
      <c r="J222" s="252"/>
      <c r="K222" s="399" t="s">
        <v>333</v>
      </c>
      <c r="L222" s="399" t="s">
        <v>333</v>
      </c>
      <c r="M222" s="254" t="str">
        <f t="shared" si="6"/>
        <v>-</v>
      </c>
      <c r="N222" s="413" t="str">
        <f t="shared" si="7"/>
        <v>-</v>
      </c>
    </row>
    <row r="223" spans="1:14" s="251" customFormat="1" ht="12.75" hidden="1" outlineLevel="1">
      <c r="A223" s="361"/>
      <c r="B223" s="252">
        <v>205</v>
      </c>
      <c r="C223" s="252"/>
      <c r="D223" s="252"/>
      <c r="E223" s="252"/>
      <c r="F223" s="252"/>
      <c r="G223" s="252"/>
      <c r="H223" s="252"/>
      <c r="I223" s="396"/>
      <c r="J223" s="252"/>
      <c r="K223" s="399" t="s">
        <v>333</v>
      </c>
      <c r="L223" s="399" t="s">
        <v>333</v>
      </c>
      <c r="M223" s="254" t="str">
        <f t="shared" si="6"/>
        <v>-</v>
      </c>
      <c r="N223" s="413" t="str">
        <f t="shared" si="7"/>
        <v>-</v>
      </c>
    </row>
    <row r="224" spans="1:14" s="251" customFormat="1" ht="12.75" hidden="1" outlineLevel="1">
      <c r="A224" s="361"/>
      <c r="B224" s="252">
        <v>206</v>
      </c>
      <c r="C224" s="252"/>
      <c r="D224" s="252"/>
      <c r="E224" s="252"/>
      <c r="F224" s="252"/>
      <c r="G224" s="252"/>
      <c r="H224" s="252"/>
      <c r="I224" s="396"/>
      <c r="J224" s="252"/>
      <c r="K224" s="399" t="s">
        <v>333</v>
      </c>
      <c r="L224" s="399" t="s">
        <v>333</v>
      </c>
      <c r="M224" s="254" t="str">
        <f t="shared" si="6"/>
        <v>-</v>
      </c>
      <c r="N224" s="413" t="str">
        <f t="shared" si="7"/>
        <v>-</v>
      </c>
    </row>
    <row r="225" spans="1:14" s="251" customFormat="1" ht="12.75" hidden="1" outlineLevel="1">
      <c r="A225" s="361"/>
      <c r="B225" s="252">
        <v>207</v>
      </c>
      <c r="C225" s="252"/>
      <c r="D225" s="252"/>
      <c r="E225" s="252"/>
      <c r="F225" s="252"/>
      <c r="G225" s="252"/>
      <c r="H225" s="252"/>
      <c r="I225" s="396"/>
      <c r="J225" s="252"/>
      <c r="K225" s="399" t="s">
        <v>333</v>
      </c>
      <c r="L225" s="399" t="s">
        <v>333</v>
      </c>
      <c r="M225" s="254" t="str">
        <f t="shared" si="6"/>
        <v>-</v>
      </c>
      <c r="N225" s="413" t="str">
        <f t="shared" si="7"/>
        <v>-</v>
      </c>
    </row>
    <row r="226" spans="1:14" s="251" customFormat="1" ht="12.75" hidden="1" outlineLevel="1">
      <c r="A226" s="361"/>
      <c r="B226" s="252">
        <v>208</v>
      </c>
      <c r="C226" s="252"/>
      <c r="D226" s="252"/>
      <c r="E226" s="252"/>
      <c r="F226" s="252"/>
      <c r="G226" s="252"/>
      <c r="H226" s="252"/>
      <c r="I226" s="396"/>
      <c r="J226" s="252"/>
      <c r="K226" s="399" t="s">
        <v>333</v>
      </c>
      <c r="L226" s="399" t="s">
        <v>333</v>
      </c>
      <c r="M226" s="254" t="str">
        <f t="shared" si="6"/>
        <v>-</v>
      </c>
      <c r="N226" s="413" t="str">
        <f t="shared" si="7"/>
        <v>-</v>
      </c>
    </row>
    <row r="227" spans="1:14" s="251" customFormat="1" ht="12.75" hidden="1" outlineLevel="1">
      <c r="A227" s="361"/>
      <c r="B227" s="252">
        <v>209</v>
      </c>
      <c r="C227" s="252"/>
      <c r="D227" s="252"/>
      <c r="E227" s="252"/>
      <c r="F227" s="252"/>
      <c r="G227" s="252"/>
      <c r="H227" s="252"/>
      <c r="I227" s="396"/>
      <c r="J227" s="252"/>
      <c r="K227" s="399" t="s">
        <v>333</v>
      </c>
      <c r="L227" s="399" t="s">
        <v>333</v>
      </c>
      <c r="M227" s="254" t="str">
        <f t="shared" si="6"/>
        <v>-</v>
      </c>
      <c r="N227" s="413" t="str">
        <f t="shared" si="7"/>
        <v>-</v>
      </c>
    </row>
    <row r="228" spans="1:14" s="251" customFormat="1" ht="12.75" hidden="1" outlineLevel="1">
      <c r="A228" s="361"/>
      <c r="B228" s="252">
        <v>210</v>
      </c>
      <c r="C228" s="252"/>
      <c r="D228" s="252"/>
      <c r="E228" s="252"/>
      <c r="F228" s="252"/>
      <c r="G228" s="252"/>
      <c r="H228" s="252"/>
      <c r="I228" s="396"/>
      <c r="J228" s="252"/>
      <c r="K228" s="399" t="s">
        <v>333</v>
      </c>
      <c r="L228" s="399" t="s">
        <v>333</v>
      </c>
      <c r="M228" s="254" t="str">
        <f t="shared" si="6"/>
        <v>-</v>
      </c>
      <c r="N228" s="413" t="str">
        <f t="shared" si="7"/>
        <v>-</v>
      </c>
    </row>
    <row r="229" spans="1:14" s="251" customFormat="1" ht="12.75" hidden="1" outlineLevel="1">
      <c r="A229" s="361"/>
      <c r="B229" s="252">
        <v>211</v>
      </c>
      <c r="C229" s="252"/>
      <c r="D229" s="252"/>
      <c r="E229" s="252"/>
      <c r="F229" s="252"/>
      <c r="G229" s="252"/>
      <c r="H229" s="252"/>
      <c r="I229" s="396"/>
      <c r="J229" s="252"/>
      <c r="K229" s="399" t="s">
        <v>333</v>
      </c>
      <c r="L229" s="399" t="s">
        <v>333</v>
      </c>
      <c r="M229" s="254" t="str">
        <f t="shared" si="6"/>
        <v>-</v>
      </c>
      <c r="N229" s="413" t="str">
        <f t="shared" si="7"/>
        <v>-</v>
      </c>
    </row>
    <row r="230" spans="1:14" s="251" customFormat="1" ht="12.75" hidden="1" outlineLevel="1">
      <c r="A230" s="361"/>
      <c r="B230" s="252">
        <v>212</v>
      </c>
      <c r="C230" s="252"/>
      <c r="D230" s="252"/>
      <c r="E230" s="252"/>
      <c r="F230" s="252"/>
      <c r="G230" s="252"/>
      <c r="H230" s="252"/>
      <c r="I230" s="396"/>
      <c r="J230" s="252"/>
      <c r="K230" s="399" t="s">
        <v>333</v>
      </c>
      <c r="L230" s="399" t="s">
        <v>333</v>
      </c>
      <c r="M230" s="254" t="str">
        <f t="shared" si="6"/>
        <v>-</v>
      </c>
      <c r="N230" s="413" t="str">
        <f t="shared" si="7"/>
        <v>-</v>
      </c>
    </row>
    <row r="231" spans="1:14" s="251" customFormat="1" ht="12.75" hidden="1" outlineLevel="1">
      <c r="A231" s="361"/>
      <c r="B231" s="252">
        <v>213</v>
      </c>
      <c r="C231" s="252"/>
      <c r="D231" s="252"/>
      <c r="E231" s="252"/>
      <c r="F231" s="252"/>
      <c r="G231" s="252"/>
      <c r="H231" s="252"/>
      <c r="I231" s="396"/>
      <c r="J231" s="252"/>
      <c r="K231" s="399" t="s">
        <v>333</v>
      </c>
      <c r="L231" s="399" t="s">
        <v>333</v>
      </c>
      <c r="M231" s="254" t="str">
        <f t="shared" si="6"/>
        <v>-</v>
      </c>
      <c r="N231" s="413" t="str">
        <f t="shared" si="7"/>
        <v>-</v>
      </c>
    </row>
    <row r="232" spans="1:14" s="251" customFormat="1" ht="12.75" hidden="1" outlineLevel="1">
      <c r="A232" s="361"/>
      <c r="B232" s="252">
        <v>214</v>
      </c>
      <c r="C232" s="252"/>
      <c r="D232" s="252"/>
      <c r="E232" s="252"/>
      <c r="F232" s="252"/>
      <c r="G232" s="252"/>
      <c r="H232" s="252"/>
      <c r="I232" s="396"/>
      <c r="J232" s="252"/>
      <c r="K232" s="399" t="s">
        <v>333</v>
      </c>
      <c r="L232" s="399" t="s">
        <v>333</v>
      </c>
      <c r="M232" s="254" t="str">
        <f t="shared" si="6"/>
        <v>-</v>
      </c>
      <c r="N232" s="413" t="str">
        <f t="shared" si="7"/>
        <v>-</v>
      </c>
    </row>
    <row r="233" spans="1:14" s="251" customFormat="1" ht="12.75" hidden="1" outlineLevel="1">
      <c r="A233" s="361"/>
      <c r="B233" s="252">
        <v>215</v>
      </c>
      <c r="C233" s="252"/>
      <c r="D233" s="252"/>
      <c r="E233" s="252"/>
      <c r="F233" s="252"/>
      <c r="G233" s="252"/>
      <c r="H233" s="252"/>
      <c r="I233" s="396"/>
      <c r="J233" s="252"/>
      <c r="K233" s="399" t="s">
        <v>333</v>
      </c>
      <c r="L233" s="399" t="s">
        <v>333</v>
      </c>
      <c r="M233" s="254" t="str">
        <f t="shared" si="6"/>
        <v>-</v>
      </c>
      <c r="N233" s="413" t="str">
        <f t="shared" si="7"/>
        <v>-</v>
      </c>
    </row>
    <row r="234" spans="1:14" s="251" customFormat="1" ht="12.75" hidden="1" outlineLevel="1">
      <c r="A234" s="361"/>
      <c r="B234" s="252">
        <v>216</v>
      </c>
      <c r="C234" s="252"/>
      <c r="D234" s="252"/>
      <c r="E234" s="252"/>
      <c r="F234" s="252"/>
      <c r="G234" s="252"/>
      <c r="H234" s="252"/>
      <c r="I234" s="396"/>
      <c r="J234" s="252"/>
      <c r="K234" s="399" t="s">
        <v>333</v>
      </c>
      <c r="L234" s="399" t="s">
        <v>333</v>
      </c>
      <c r="M234" s="254" t="str">
        <f t="shared" si="6"/>
        <v>-</v>
      </c>
      <c r="N234" s="413" t="str">
        <f t="shared" si="7"/>
        <v>-</v>
      </c>
    </row>
    <row r="235" spans="1:14" s="251" customFormat="1" ht="12.75" hidden="1" outlineLevel="1">
      <c r="A235" s="361"/>
      <c r="B235" s="252">
        <v>217</v>
      </c>
      <c r="C235" s="252"/>
      <c r="D235" s="252"/>
      <c r="E235" s="252"/>
      <c r="F235" s="252"/>
      <c r="G235" s="252"/>
      <c r="H235" s="252"/>
      <c r="I235" s="396"/>
      <c r="J235" s="252"/>
      <c r="K235" s="399" t="s">
        <v>333</v>
      </c>
      <c r="L235" s="399" t="s">
        <v>333</v>
      </c>
      <c r="M235" s="254" t="str">
        <f t="shared" si="6"/>
        <v>-</v>
      </c>
      <c r="N235" s="413" t="str">
        <f t="shared" si="7"/>
        <v>-</v>
      </c>
    </row>
    <row r="236" spans="1:14" s="251" customFormat="1" ht="12.75" hidden="1" outlineLevel="1">
      <c r="A236" s="361"/>
      <c r="B236" s="252">
        <v>218</v>
      </c>
      <c r="C236" s="252"/>
      <c r="D236" s="252"/>
      <c r="E236" s="252"/>
      <c r="F236" s="252"/>
      <c r="G236" s="252"/>
      <c r="H236" s="252"/>
      <c r="I236" s="396"/>
      <c r="J236" s="252"/>
      <c r="K236" s="399" t="s">
        <v>333</v>
      </c>
      <c r="L236" s="399" t="s">
        <v>333</v>
      </c>
      <c r="M236" s="254" t="str">
        <f t="shared" si="6"/>
        <v>-</v>
      </c>
      <c r="N236" s="413" t="str">
        <f t="shared" si="7"/>
        <v>-</v>
      </c>
    </row>
    <row r="237" spans="1:14" s="251" customFormat="1" ht="12.75" hidden="1" outlineLevel="1">
      <c r="A237" s="361"/>
      <c r="B237" s="252">
        <v>219</v>
      </c>
      <c r="C237" s="252"/>
      <c r="D237" s="252"/>
      <c r="E237" s="252"/>
      <c r="F237" s="252"/>
      <c r="G237" s="252"/>
      <c r="H237" s="252"/>
      <c r="I237" s="396"/>
      <c r="J237" s="252"/>
      <c r="K237" s="399" t="s">
        <v>333</v>
      </c>
      <c r="L237" s="399" t="s">
        <v>333</v>
      </c>
      <c r="M237" s="254" t="str">
        <f t="shared" si="6"/>
        <v>-</v>
      </c>
      <c r="N237" s="413" t="str">
        <f t="shared" si="7"/>
        <v>-</v>
      </c>
    </row>
    <row r="238" spans="1:14" s="251" customFormat="1" ht="12.75" hidden="1" outlineLevel="1">
      <c r="A238" s="361"/>
      <c r="B238" s="252">
        <v>220</v>
      </c>
      <c r="C238" s="252"/>
      <c r="D238" s="252"/>
      <c r="E238" s="252"/>
      <c r="F238" s="252"/>
      <c r="G238" s="252"/>
      <c r="H238" s="252"/>
      <c r="I238" s="396"/>
      <c r="J238" s="252"/>
      <c r="K238" s="399" t="s">
        <v>333</v>
      </c>
      <c r="L238" s="399" t="s">
        <v>333</v>
      </c>
      <c r="M238" s="254" t="str">
        <f t="shared" si="6"/>
        <v>-</v>
      </c>
      <c r="N238" s="413" t="str">
        <f t="shared" si="7"/>
        <v>-</v>
      </c>
    </row>
    <row r="239" spans="1:14" s="251" customFormat="1" ht="12.75" hidden="1" outlineLevel="1">
      <c r="A239" s="361"/>
      <c r="B239" s="252">
        <v>221</v>
      </c>
      <c r="C239" s="252"/>
      <c r="D239" s="252"/>
      <c r="E239" s="252"/>
      <c r="F239" s="252"/>
      <c r="G239" s="252"/>
      <c r="H239" s="252"/>
      <c r="I239" s="396"/>
      <c r="J239" s="252"/>
      <c r="K239" s="399" t="s">
        <v>333</v>
      </c>
      <c r="L239" s="399" t="s">
        <v>333</v>
      </c>
      <c r="M239" s="254" t="str">
        <f t="shared" si="6"/>
        <v>-</v>
      </c>
      <c r="N239" s="413" t="str">
        <f t="shared" si="7"/>
        <v>-</v>
      </c>
    </row>
    <row r="240" spans="1:14" s="251" customFormat="1" ht="12.75" hidden="1" outlineLevel="1">
      <c r="A240" s="361"/>
      <c r="B240" s="252">
        <v>222</v>
      </c>
      <c r="C240" s="252"/>
      <c r="D240" s="252"/>
      <c r="E240" s="252"/>
      <c r="F240" s="252"/>
      <c r="G240" s="252"/>
      <c r="H240" s="252"/>
      <c r="I240" s="396"/>
      <c r="J240" s="252"/>
      <c r="K240" s="399" t="s">
        <v>333</v>
      </c>
      <c r="L240" s="399" t="s">
        <v>333</v>
      </c>
      <c r="M240" s="254" t="str">
        <f t="shared" si="6"/>
        <v>-</v>
      </c>
      <c r="N240" s="413" t="str">
        <f t="shared" si="7"/>
        <v>-</v>
      </c>
    </row>
    <row r="241" spans="1:14" s="251" customFormat="1" ht="12.75" hidden="1" outlineLevel="1">
      <c r="A241" s="361"/>
      <c r="B241" s="252">
        <v>223</v>
      </c>
      <c r="C241" s="252"/>
      <c r="D241" s="252"/>
      <c r="E241" s="252"/>
      <c r="F241" s="252"/>
      <c r="G241" s="252"/>
      <c r="H241" s="252"/>
      <c r="I241" s="396"/>
      <c r="J241" s="252"/>
      <c r="K241" s="399" t="s">
        <v>333</v>
      </c>
      <c r="L241" s="399" t="s">
        <v>333</v>
      </c>
      <c r="M241" s="254" t="str">
        <f t="shared" si="6"/>
        <v>-</v>
      </c>
      <c r="N241" s="413" t="str">
        <f t="shared" si="7"/>
        <v>-</v>
      </c>
    </row>
    <row r="242" spans="1:14" s="251" customFormat="1" ht="12.75" hidden="1" outlineLevel="1">
      <c r="A242" s="361"/>
      <c r="B242" s="252">
        <v>224</v>
      </c>
      <c r="C242" s="252"/>
      <c r="D242" s="252"/>
      <c r="E242" s="252"/>
      <c r="F242" s="252"/>
      <c r="G242" s="252"/>
      <c r="H242" s="252"/>
      <c r="I242" s="396"/>
      <c r="J242" s="252"/>
      <c r="K242" s="399" t="s">
        <v>333</v>
      </c>
      <c r="L242" s="399" t="s">
        <v>333</v>
      </c>
      <c r="M242" s="254" t="str">
        <f t="shared" si="6"/>
        <v>-</v>
      </c>
      <c r="N242" s="413" t="str">
        <f t="shared" si="7"/>
        <v>-</v>
      </c>
    </row>
    <row r="243" spans="1:14" s="251" customFormat="1" ht="12.75" hidden="1" outlineLevel="1">
      <c r="A243" s="361"/>
      <c r="B243" s="252">
        <v>225</v>
      </c>
      <c r="C243" s="252"/>
      <c r="D243" s="252"/>
      <c r="E243" s="252"/>
      <c r="F243" s="252"/>
      <c r="G243" s="252"/>
      <c r="H243" s="252"/>
      <c r="I243" s="396"/>
      <c r="J243" s="252"/>
      <c r="K243" s="399" t="s">
        <v>333</v>
      </c>
      <c r="L243" s="399" t="s">
        <v>333</v>
      </c>
      <c r="M243" s="254" t="str">
        <f t="shared" si="6"/>
        <v>-</v>
      </c>
      <c r="N243" s="413" t="str">
        <f t="shared" si="7"/>
        <v>-</v>
      </c>
    </row>
    <row r="244" spans="1:14" s="251" customFormat="1" ht="12.75" hidden="1" outlineLevel="1">
      <c r="A244" s="361"/>
      <c r="B244" s="252">
        <v>226</v>
      </c>
      <c r="C244" s="252"/>
      <c r="D244" s="252"/>
      <c r="E244" s="252"/>
      <c r="F244" s="252"/>
      <c r="G244" s="252"/>
      <c r="H244" s="252"/>
      <c r="I244" s="396"/>
      <c r="J244" s="252"/>
      <c r="K244" s="399" t="s">
        <v>333</v>
      </c>
      <c r="L244" s="399" t="s">
        <v>333</v>
      </c>
      <c r="M244" s="254" t="str">
        <f t="shared" si="6"/>
        <v>-</v>
      </c>
      <c r="N244" s="413" t="str">
        <f t="shared" si="7"/>
        <v>-</v>
      </c>
    </row>
    <row r="245" spans="1:14" s="251" customFormat="1" ht="12.75" hidden="1" outlineLevel="1">
      <c r="A245" s="361"/>
      <c r="B245" s="252">
        <v>227</v>
      </c>
      <c r="C245" s="252"/>
      <c r="D245" s="252"/>
      <c r="E245" s="252"/>
      <c r="F245" s="252"/>
      <c r="G245" s="252"/>
      <c r="H245" s="252"/>
      <c r="I245" s="396"/>
      <c r="J245" s="252"/>
      <c r="K245" s="399" t="s">
        <v>333</v>
      </c>
      <c r="L245" s="399" t="s">
        <v>333</v>
      </c>
      <c r="M245" s="254" t="str">
        <f t="shared" si="6"/>
        <v>-</v>
      </c>
      <c r="N245" s="413" t="str">
        <f t="shared" si="7"/>
        <v>-</v>
      </c>
    </row>
    <row r="246" spans="1:14" s="251" customFormat="1" ht="12.75" hidden="1" outlineLevel="1">
      <c r="A246" s="361"/>
      <c r="B246" s="252">
        <v>228</v>
      </c>
      <c r="C246" s="252"/>
      <c r="D246" s="252"/>
      <c r="E246" s="252"/>
      <c r="F246" s="252"/>
      <c r="G246" s="252"/>
      <c r="H246" s="252"/>
      <c r="I246" s="396"/>
      <c r="J246" s="252"/>
      <c r="K246" s="399" t="s">
        <v>333</v>
      </c>
      <c r="L246" s="399" t="s">
        <v>333</v>
      </c>
      <c r="M246" s="254" t="str">
        <f t="shared" si="6"/>
        <v>-</v>
      </c>
      <c r="N246" s="413" t="str">
        <f t="shared" si="7"/>
        <v>-</v>
      </c>
    </row>
    <row r="247" spans="1:14" s="251" customFormat="1" ht="12.75" hidden="1" outlineLevel="1">
      <c r="A247" s="361"/>
      <c r="B247" s="252">
        <v>229</v>
      </c>
      <c r="C247" s="252"/>
      <c r="D247" s="252"/>
      <c r="E247" s="252"/>
      <c r="F247" s="252"/>
      <c r="G247" s="252"/>
      <c r="H247" s="252"/>
      <c r="I247" s="396"/>
      <c r="J247" s="252"/>
      <c r="K247" s="399" t="s">
        <v>333</v>
      </c>
      <c r="L247" s="399" t="s">
        <v>333</v>
      </c>
      <c r="M247" s="254" t="str">
        <f t="shared" si="6"/>
        <v>-</v>
      </c>
      <c r="N247" s="413" t="str">
        <f t="shared" si="7"/>
        <v>-</v>
      </c>
    </row>
    <row r="248" spans="1:14" s="251" customFormat="1" ht="12.75" hidden="1" outlineLevel="1">
      <c r="A248" s="361"/>
      <c r="B248" s="252">
        <v>230</v>
      </c>
      <c r="C248" s="252"/>
      <c r="D248" s="252"/>
      <c r="E248" s="252"/>
      <c r="F248" s="252"/>
      <c r="G248" s="252"/>
      <c r="H248" s="252"/>
      <c r="I248" s="396"/>
      <c r="J248" s="252"/>
      <c r="K248" s="399" t="s">
        <v>333</v>
      </c>
      <c r="L248" s="399" t="s">
        <v>333</v>
      </c>
      <c r="M248" s="254" t="str">
        <f t="shared" si="6"/>
        <v>-</v>
      </c>
      <c r="N248" s="413" t="str">
        <f t="shared" si="7"/>
        <v>-</v>
      </c>
    </row>
    <row r="249" spans="1:14" s="251" customFormat="1" ht="12.75" hidden="1" outlineLevel="1">
      <c r="A249" s="361"/>
      <c r="B249" s="252">
        <v>231</v>
      </c>
      <c r="C249" s="252"/>
      <c r="D249" s="252"/>
      <c r="E249" s="252"/>
      <c r="F249" s="252"/>
      <c r="G249" s="252"/>
      <c r="H249" s="252"/>
      <c r="I249" s="396"/>
      <c r="J249" s="252"/>
      <c r="K249" s="399" t="s">
        <v>333</v>
      </c>
      <c r="L249" s="399" t="s">
        <v>333</v>
      </c>
      <c r="M249" s="254" t="str">
        <f t="shared" si="6"/>
        <v>-</v>
      </c>
      <c r="N249" s="413" t="str">
        <f t="shared" si="7"/>
        <v>-</v>
      </c>
    </row>
    <row r="250" spans="1:14" s="251" customFormat="1" ht="12.75" hidden="1" outlineLevel="1">
      <c r="A250" s="361"/>
      <c r="B250" s="252">
        <v>232</v>
      </c>
      <c r="C250" s="252"/>
      <c r="D250" s="252"/>
      <c r="E250" s="252"/>
      <c r="F250" s="252"/>
      <c r="G250" s="252"/>
      <c r="H250" s="252"/>
      <c r="I250" s="396"/>
      <c r="J250" s="252"/>
      <c r="K250" s="399" t="s">
        <v>333</v>
      </c>
      <c r="L250" s="399" t="s">
        <v>333</v>
      </c>
      <c r="M250" s="254" t="str">
        <f t="shared" si="6"/>
        <v>-</v>
      </c>
      <c r="N250" s="413" t="str">
        <f t="shared" si="7"/>
        <v>-</v>
      </c>
    </row>
    <row r="251" spans="1:14" s="251" customFormat="1" ht="12.75" hidden="1" outlineLevel="1">
      <c r="A251" s="361"/>
      <c r="B251" s="252">
        <v>233</v>
      </c>
      <c r="C251" s="252"/>
      <c r="D251" s="252"/>
      <c r="E251" s="252"/>
      <c r="F251" s="252"/>
      <c r="G251" s="252"/>
      <c r="H251" s="252"/>
      <c r="I251" s="396"/>
      <c r="J251" s="252"/>
      <c r="K251" s="399" t="s">
        <v>333</v>
      </c>
      <c r="L251" s="399" t="s">
        <v>333</v>
      </c>
      <c r="M251" s="254" t="str">
        <f t="shared" si="6"/>
        <v>-</v>
      </c>
      <c r="N251" s="413" t="str">
        <f t="shared" si="7"/>
        <v>-</v>
      </c>
    </row>
    <row r="252" spans="1:14" s="251" customFormat="1" ht="12.75" hidden="1" outlineLevel="1">
      <c r="A252" s="361"/>
      <c r="B252" s="252">
        <v>234</v>
      </c>
      <c r="C252" s="252"/>
      <c r="D252" s="252"/>
      <c r="E252" s="252"/>
      <c r="F252" s="252"/>
      <c r="G252" s="252"/>
      <c r="H252" s="252"/>
      <c r="I252" s="396"/>
      <c r="J252" s="252"/>
      <c r="K252" s="399" t="s">
        <v>333</v>
      </c>
      <c r="L252" s="399" t="s">
        <v>333</v>
      </c>
      <c r="M252" s="254" t="str">
        <f t="shared" si="6"/>
        <v>-</v>
      </c>
      <c r="N252" s="413" t="str">
        <f t="shared" si="7"/>
        <v>-</v>
      </c>
    </row>
    <row r="253" spans="1:14" s="251" customFormat="1" ht="12.75" hidden="1" outlineLevel="1">
      <c r="A253" s="361"/>
      <c r="B253" s="252">
        <v>235</v>
      </c>
      <c r="C253" s="252"/>
      <c r="D253" s="252"/>
      <c r="E253" s="252"/>
      <c r="F253" s="252"/>
      <c r="G253" s="252"/>
      <c r="H253" s="252"/>
      <c r="I253" s="396"/>
      <c r="J253" s="252"/>
      <c r="K253" s="399" t="s">
        <v>333</v>
      </c>
      <c r="L253" s="399" t="s">
        <v>333</v>
      </c>
      <c r="M253" s="254" t="str">
        <f t="shared" si="6"/>
        <v>-</v>
      </c>
      <c r="N253" s="413" t="str">
        <f t="shared" si="7"/>
        <v>-</v>
      </c>
    </row>
    <row r="254" spans="1:14" s="251" customFormat="1" ht="12.75" hidden="1" outlineLevel="1">
      <c r="A254" s="361"/>
      <c r="B254" s="252">
        <v>236</v>
      </c>
      <c r="C254" s="252"/>
      <c r="D254" s="252"/>
      <c r="E254" s="252"/>
      <c r="F254" s="252"/>
      <c r="G254" s="252"/>
      <c r="H254" s="252"/>
      <c r="I254" s="396"/>
      <c r="J254" s="252"/>
      <c r="K254" s="399" t="s">
        <v>333</v>
      </c>
      <c r="L254" s="399" t="s">
        <v>333</v>
      </c>
      <c r="M254" s="254" t="str">
        <f t="shared" si="6"/>
        <v>-</v>
      </c>
      <c r="N254" s="413" t="str">
        <f t="shared" si="7"/>
        <v>-</v>
      </c>
    </row>
    <row r="255" spans="1:14" s="251" customFormat="1" ht="12.75" hidden="1" outlineLevel="1">
      <c r="A255" s="361"/>
      <c r="B255" s="252">
        <v>237</v>
      </c>
      <c r="C255" s="252"/>
      <c r="D255" s="252"/>
      <c r="E255" s="252"/>
      <c r="F255" s="252"/>
      <c r="G255" s="252"/>
      <c r="H255" s="252"/>
      <c r="I255" s="396"/>
      <c r="J255" s="252"/>
      <c r="K255" s="399" t="s">
        <v>333</v>
      </c>
      <c r="L255" s="399" t="s">
        <v>333</v>
      </c>
      <c r="M255" s="254" t="str">
        <f t="shared" si="6"/>
        <v>-</v>
      </c>
      <c r="N255" s="413" t="str">
        <f t="shared" si="7"/>
        <v>-</v>
      </c>
    </row>
    <row r="256" spans="1:14" s="251" customFormat="1" ht="12.75" hidden="1" outlineLevel="1">
      <c r="A256" s="361"/>
      <c r="B256" s="252">
        <v>238</v>
      </c>
      <c r="C256" s="252"/>
      <c r="D256" s="252"/>
      <c r="E256" s="252"/>
      <c r="F256" s="252"/>
      <c r="G256" s="252"/>
      <c r="H256" s="252"/>
      <c r="I256" s="396"/>
      <c r="J256" s="252"/>
      <c r="K256" s="399" t="s">
        <v>333</v>
      </c>
      <c r="L256" s="399" t="s">
        <v>333</v>
      </c>
      <c r="M256" s="254" t="str">
        <f t="shared" si="6"/>
        <v>-</v>
      </c>
      <c r="N256" s="413" t="str">
        <f t="shared" si="7"/>
        <v>-</v>
      </c>
    </row>
    <row r="257" spans="1:14" s="251" customFormat="1" ht="12.75" hidden="1" outlineLevel="1">
      <c r="A257" s="361"/>
      <c r="B257" s="252">
        <v>239</v>
      </c>
      <c r="C257" s="252"/>
      <c r="D257" s="252"/>
      <c r="E257" s="252"/>
      <c r="F257" s="252"/>
      <c r="G257" s="252"/>
      <c r="H257" s="252"/>
      <c r="I257" s="396"/>
      <c r="J257" s="252"/>
      <c r="K257" s="399" t="s">
        <v>333</v>
      </c>
      <c r="L257" s="399" t="s">
        <v>333</v>
      </c>
      <c r="M257" s="254" t="str">
        <f t="shared" si="6"/>
        <v>-</v>
      </c>
      <c r="N257" s="413" t="str">
        <f t="shared" si="7"/>
        <v>-</v>
      </c>
    </row>
    <row r="258" spans="1:14" s="251" customFormat="1" ht="12.75" hidden="1" outlineLevel="1">
      <c r="A258" s="361"/>
      <c r="B258" s="252">
        <v>240</v>
      </c>
      <c r="C258" s="252"/>
      <c r="D258" s="252"/>
      <c r="E258" s="252"/>
      <c r="F258" s="252"/>
      <c r="G258" s="252"/>
      <c r="H258" s="252"/>
      <c r="I258" s="396"/>
      <c r="J258" s="252"/>
      <c r="K258" s="399" t="s">
        <v>333</v>
      </c>
      <c r="L258" s="399" t="s">
        <v>333</v>
      </c>
      <c r="M258" s="254" t="str">
        <f t="shared" si="6"/>
        <v>-</v>
      </c>
      <c r="N258" s="413" t="str">
        <f t="shared" si="7"/>
        <v>-</v>
      </c>
    </row>
    <row r="259" spans="1:14" s="251" customFormat="1" ht="12.75" hidden="1" outlineLevel="1">
      <c r="A259" s="361"/>
      <c r="B259" s="252">
        <v>241</v>
      </c>
      <c r="C259" s="252"/>
      <c r="D259" s="252"/>
      <c r="E259" s="252"/>
      <c r="F259" s="252"/>
      <c r="G259" s="252"/>
      <c r="H259" s="252"/>
      <c r="I259" s="396"/>
      <c r="J259" s="252"/>
      <c r="K259" s="399" t="s">
        <v>333</v>
      </c>
      <c r="L259" s="399" t="s">
        <v>333</v>
      </c>
      <c r="M259" s="254" t="str">
        <f t="shared" si="6"/>
        <v>-</v>
      </c>
      <c r="N259" s="413" t="str">
        <f t="shared" si="7"/>
        <v>-</v>
      </c>
    </row>
    <row r="260" spans="1:14" s="251" customFormat="1" ht="12.75" hidden="1" outlineLevel="1">
      <c r="A260" s="361"/>
      <c r="B260" s="252">
        <v>242</v>
      </c>
      <c r="C260" s="252"/>
      <c r="D260" s="252"/>
      <c r="E260" s="252"/>
      <c r="F260" s="252"/>
      <c r="G260" s="252"/>
      <c r="H260" s="252"/>
      <c r="I260" s="396"/>
      <c r="J260" s="252"/>
      <c r="K260" s="399" t="s">
        <v>333</v>
      </c>
      <c r="L260" s="399" t="s">
        <v>333</v>
      </c>
      <c r="M260" s="254" t="str">
        <f t="shared" si="6"/>
        <v>-</v>
      </c>
      <c r="N260" s="413" t="str">
        <f t="shared" si="7"/>
        <v>-</v>
      </c>
    </row>
    <row r="261" spans="1:14" s="251" customFormat="1" ht="12.75" hidden="1" outlineLevel="1">
      <c r="A261" s="361"/>
      <c r="B261" s="252">
        <v>243</v>
      </c>
      <c r="C261" s="252"/>
      <c r="D261" s="252"/>
      <c r="E261" s="252"/>
      <c r="F261" s="252"/>
      <c r="G261" s="252"/>
      <c r="H261" s="252"/>
      <c r="I261" s="396"/>
      <c r="J261" s="252"/>
      <c r="K261" s="399" t="s">
        <v>333</v>
      </c>
      <c r="L261" s="399" t="s">
        <v>333</v>
      </c>
      <c r="M261" s="254" t="str">
        <f t="shared" si="6"/>
        <v>-</v>
      </c>
      <c r="N261" s="413" t="str">
        <f t="shared" si="7"/>
        <v>-</v>
      </c>
    </row>
    <row r="262" spans="1:14" s="251" customFormat="1" ht="12.75" hidden="1" outlineLevel="1">
      <c r="A262" s="361"/>
      <c r="B262" s="252">
        <v>244</v>
      </c>
      <c r="C262" s="252"/>
      <c r="D262" s="252"/>
      <c r="E262" s="252"/>
      <c r="F262" s="252"/>
      <c r="G262" s="252"/>
      <c r="H262" s="252"/>
      <c r="I262" s="396"/>
      <c r="J262" s="252"/>
      <c r="K262" s="399" t="s">
        <v>333</v>
      </c>
      <c r="L262" s="399" t="s">
        <v>333</v>
      </c>
      <c r="M262" s="254" t="str">
        <f t="shared" si="6"/>
        <v>-</v>
      </c>
      <c r="N262" s="413" t="str">
        <f t="shared" si="7"/>
        <v>-</v>
      </c>
    </row>
    <row r="263" spans="1:14" s="251" customFormat="1" ht="12.75" hidden="1" outlineLevel="1">
      <c r="A263" s="361"/>
      <c r="B263" s="252">
        <v>245</v>
      </c>
      <c r="C263" s="252"/>
      <c r="D263" s="252"/>
      <c r="E263" s="252"/>
      <c r="F263" s="252"/>
      <c r="G263" s="252"/>
      <c r="H263" s="252"/>
      <c r="I263" s="396"/>
      <c r="J263" s="252"/>
      <c r="K263" s="399" t="s">
        <v>333</v>
      </c>
      <c r="L263" s="399" t="s">
        <v>333</v>
      </c>
      <c r="M263" s="254" t="str">
        <f t="shared" si="6"/>
        <v>-</v>
      </c>
      <c r="N263" s="413" t="str">
        <f t="shared" si="7"/>
        <v>-</v>
      </c>
    </row>
    <row r="264" spans="1:14" s="251" customFormat="1" ht="12.75" hidden="1" outlineLevel="1">
      <c r="A264" s="361"/>
      <c r="B264" s="252">
        <v>246</v>
      </c>
      <c r="C264" s="252"/>
      <c r="D264" s="252"/>
      <c r="E264" s="252"/>
      <c r="F264" s="252"/>
      <c r="G264" s="252"/>
      <c r="H264" s="252"/>
      <c r="I264" s="396"/>
      <c r="J264" s="252"/>
      <c r="K264" s="399" t="s">
        <v>333</v>
      </c>
      <c r="L264" s="399" t="s">
        <v>333</v>
      </c>
      <c r="M264" s="254" t="str">
        <f t="shared" si="6"/>
        <v>-</v>
      </c>
      <c r="N264" s="413" t="str">
        <f t="shared" si="7"/>
        <v>-</v>
      </c>
    </row>
    <row r="265" spans="1:14" s="251" customFormat="1" ht="12.75" hidden="1" outlineLevel="1">
      <c r="A265" s="361"/>
      <c r="B265" s="252">
        <v>247</v>
      </c>
      <c r="C265" s="252"/>
      <c r="D265" s="252"/>
      <c r="E265" s="252"/>
      <c r="F265" s="252"/>
      <c r="G265" s="252"/>
      <c r="H265" s="252"/>
      <c r="I265" s="396"/>
      <c r="J265" s="252"/>
      <c r="K265" s="399" t="s">
        <v>333</v>
      </c>
      <c r="L265" s="399" t="s">
        <v>333</v>
      </c>
      <c r="M265" s="254" t="str">
        <f t="shared" si="6"/>
        <v>-</v>
      </c>
      <c r="N265" s="413" t="str">
        <f t="shared" si="7"/>
        <v>-</v>
      </c>
    </row>
    <row r="266" spans="1:14" s="251" customFormat="1" ht="12.75" hidden="1" outlineLevel="1">
      <c r="A266" s="361"/>
      <c r="B266" s="252">
        <v>248</v>
      </c>
      <c r="C266" s="252"/>
      <c r="D266" s="252"/>
      <c r="E266" s="252"/>
      <c r="F266" s="252"/>
      <c r="G266" s="252"/>
      <c r="H266" s="252"/>
      <c r="I266" s="396"/>
      <c r="J266" s="252"/>
      <c r="K266" s="399" t="s">
        <v>333</v>
      </c>
      <c r="L266" s="399" t="s">
        <v>333</v>
      </c>
      <c r="M266" s="254" t="str">
        <f t="shared" si="6"/>
        <v>-</v>
      </c>
      <c r="N266" s="413" t="str">
        <f t="shared" si="7"/>
        <v>-</v>
      </c>
    </row>
    <row r="267" spans="1:14" s="251" customFormat="1" ht="12.75" hidden="1" outlineLevel="1">
      <c r="A267" s="361"/>
      <c r="B267" s="252">
        <v>249</v>
      </c>
      <c r="C267" s="252"/>
      <c r="D267" s="252"/>
      <c r="E267" s="252"/>
      <c r="F267" s="252"/>
      <c r="G267" s="252"/>
      <c r="H267" s="252"/>
      <c r="I267" s="396"/>
      <c r="J267" s="252"/>
      <c r="K267" s="399" t="s">
        <v>333</v>
      </c>
      <c r="L267" s="399" t="s">
        <v>333</v>
      </c>
      <c r="M267" s="254" t="str">
        <f t="shared" si="6"/>
        <v>-</v>
      </c>
      <c r="N267" s="413" t="str">
        <f t="shared" si="7"/>
        <v>-</v>
      </c>
    </row>
    <row r="268" spans="1:14" s="251" customFormat="1" ht="12.75" hidden="1" outlineLevel="1">
      <c r="A268" s="361"/>
      <c r="B268" s="252">
        <v>250</v>
      </c>
      <c r="C268" s="252"/>
      <c r="D268" s="252"/>
      <c r="E268" s="252"/>
      <c r="F268" s="252"/>
      <c r="G268" s="252"/>
      <c r="H268" s="252"/>
      <c r="I268" s="396"/>
      <c r="J268" s="252"/>
      <c r="K268" s="399" t="s">
        <v>333</v>
      </c>
      <c r="L268" s="399" t="s">
        <v>333</v>
      </c>
      <c r="M268" s="254" t="str">
        <f t="shared" si="6"/>
        <v>-</v>
      </c>
      <c r="N268" s="413" t="str">
        <f t="shared" si="7"/>
        <v>-</v>
      </c>
    </row>
    <row r="269" spans="1:14" s="251" customFormat="1" ht="12.75" hidden="1" outlineLevel="1">
      <c r="A269" s="361"/>
      <c r="B269" s="252">
        <v>251</v>
      </c>
      <c r="C269" s="252"/>
      <c r="D269" s="252"/>
      <c r="E269" s="252"/>
      <c r="F269" s="252"/>
      <c r="G269" s="252"/>
      <c r="H269" s="252"/>
      <c r="I269" s="396"/>
      <c r="J269" s="252"/>
      <c r="K269" s="399" t="s">
        <v>333</v>
      </c>
      <c r="L269" s="399" t="s">
        <v>333</v>
      </c>
      <c r="M269" s="254" t="str">
        <f t="shared" si="6"/>
        <v>-</v>
      </c>
      <c r="N269" s="413" t="str">
        <f t="shared" si="7"/>
        <v>-</v>
      </c>
    </row>
    <row r="270" spans="1:14" s="251" customFormat="1" ht="12.75" hidden="1" outlineLevel="1">
      <c r="A270" s="361"/>
      <c r="B270" s="252">
        <v>252</v>
      </c>
      <c r="C270" s="252"/>
      <c r="D270" s="252"/>
      <c r="E270" s="252"/>
      <c r="F270" s="252"/>
      <c r="G270" s="252"/>
      <c r="H270" s="252"/>
      <c r="I270" s="396"/>
      <c r="J270" s="252"/>
      <c r="K270" s="399" t="s">
        <v>333</v>
      </c>
      <c r="L270" s="399" t="s">
        <v>333</v>
      </c>
      <c r="M270" s="254" t="str">
        <f t="shared" si="6"/>
        <v>-</v>
      </c>
      <c r="N270" s="413" t="str">
        <f t="shared" si="7"/>
        <v>-</v>
      </c>
    </row>
    <row r="271" spans="1:14" s="251" customFormat="1" ht="12.75" hidden="1" outlineLevel="1">
      <c r="A271" s="361"/>
      <c r="B271" s="252">
        <v>253</v>
      </c>
      <c r="C271" s="252"/>
      <c r="D271" s="252"/>
      <c r="E271" s="252"/>
      <c r="F271" s="252"/>
      <c r="G271" s="252"/>
      <c r="H271" s="252"/>
      <c r="I271" s="396"/>
      <c r="J271" s="252"/>
      <c r="K271" s="399" t="s">
        <v>333</v>
      </c>
      <c r="L271" s="399" t="s">
        <v>333</v>
      </c>
      <c r="M271" s="254" t="str">
        <f t="shared" si="6"/>
        <v>-</v>
      </c>
      <c r="N271" s="413" t="str">
        <f t="shared" si="7"/>
        <v>-</v>
      </c>
    </row>
    <row r="272" spans="1:14" s="251" customFormat="1" ht="12.75" hidden="1" outlineLevel="1">
      <c r="A272" s="361"/>
      <c r="B272" s="252">
        <v>254</v>
      </c>
      <c r="C272" s="252"/>
      <c r="D272" s="252"/>
      <c r="E272" s="252"/>
      <c r="F272" s="252"/>
      <c r="G272" s="252"/>
      <c r="H272" s="252"/>
      <c r="I272" s="396"/>
      <c r="J272" s="252"/>
      <c r="K272" s="399" t="s">
        <v>333</v>
      </c>
      <c r="L272" s="399" t="s">
        <v>333</v>
      </c>
      <c r="M272" s="254" t="str">
        <f t="shared" si="6"/>
        <v>-</v>
      </c>
      <c r="N272" s="413" t="str">
        <f t="shared" si="7"/>
        <v>-</v>
      </c>
    </row>
    <row r="273" spans="1:14" s="251" customFormat="1" ht="12.75" hidden="1" outlineLevel="1">
      <c r="A273" s="361"/>
      <c r="B273" s="252">
        <v>255</v>
      </c>
      <c r="C273" s="252"/>
      <c r="D273" s="252"/>
      <c r="E273" s="252"/>
      <c r="F273" s="252"/>
      <c r="G273" s="252"/>
      <c r="H273" s="252"/>
      <c r="I273" s="396"/>
      <c r="J273" s="252"/>
      <c r="K273" s="399" t="s">
        <v>333</v>
      </c>
      <c r="L273" s="399" t="s">
        <v>333</v>
      </c>
      <c r="M273" s="254" t="str">
        <f t="shared" si="6"/>
        <v>-</v>
      </c>
      <c r="N273" s="413" t="str">
        <f t="shared" si="7"/>
        <v>-</v>
      </c>
    </row>
    <row r="274" spans="1:14" s="251" customFormat="1" ht="12.75" hidden="1" outlineLevel="1">
      <c r="A274" s="361"/>
      <c r="B274" s="252">
        <v>256</v>
      </c>
      <c r="C274" s="252"/>
      <c r="D274" s="252"/>
      <c r="E274" s="252"/>
      <c r="F274" s="252"/>
      <c r="G274" s="252"/>
      <c r="H274" s="252"/>
      <c r="I274" s="396"/>
      <c r="J274" s="252"/>
      <c r="K274" s="399" t="s">
        <v>333</v>
      </c>
      <c r="L274" s="399" t="s">
        <v>333</v>
      </c>
      <c r="M274" s="254" t="str">
        <f t="shared" si="6"/>
        <v>-</v>
      </c>
      <c r="N274" s="413" t="str">
        <f t="shared" si="7"/>
        <v>-</v>
      </c>
    </row>
    <row r="275" spans="1:14" s="251" customFormat="1" ht="12.75" hidden="1" outlineLevel="1">
      <c r="A275" s="361"/>
      <c r="B275" s="252">
        <v>257</v>
      </c>
      <c r="C275" s="252"/>
      <c r="D275" s="252"/>
      <c r="E275" s="252"/>
      <c r="F275" s="252"/>
      <c r="G275" s="252"/>
      <c r="H275" s="252"/>
      <c r="I275" s="396"/>
      <c r="J275" s="252"/>
      <c r="K275" s="399" t="s">
        <v>333</v>
      </c>
      <c r="L275" s="399" t="s">
        <v>333</v>
      </c>
      <c r="M275" s="254" t="str">
        <f t="shared" si="6"/>
        <v>-</v>
      </c>
      <c r="N275" s="413" t="str">
        <f t="shared" si="7"/>
        <v>-</v>
      </c>
    </row>
    <row r="276" spans="1:14" s="251" customFormat="1" ht="12.75" hidden="1" outlineLevel="1">
      <c r="A276" s="361"/>
      <c r="B276" s="252">
        <v>258</v>
      </c>
      <c r="C276" s="252"/>
      <c r="D276" s="252"/>
      <c r="E276" s="252"/>
      <c r="F276" s="252"/>
      <c r="G276" s="252"/>
      <c r="H276" s="252"/>
      <c r="I276" s="396"/>
      <c r="J276" s="252"/>
      <c r="K276" s="399" t="s">
        <v>333</v>
      </c>
      <c r="L276" s="399" t="s">
        <v>333</v>
      </c>
      <c r="M276" s="254" t="str">
        <f t="shared" ref="M276:M339" si="8">IF(H276=0,"-",IF(AND(H276&gt;=$L$13,H276&lt;=$K$11),"Корректная дата", "Некорректная дата"))</f>
        <v>-</v>
      </c>
      <c r="N276" s="413" t="str">
        <f t="shared" ref="N276:N339" si="9">IF(ISERROR(I276*1)=TRUE,"Некорректный формат",IF(I276&gt;=100000,"Корректная сумма", IF(I276=0,"-","Рекомендуемая мин. сумма в п/п не менее 100 000 руб.")))</f>
        <v>-</v>
      </c>
    </row>
    <row r="277" spans="1:14" s="251" customFormat="1" ht="12.75" hidden="1" outlineLevel="1">
      <c r="A277" s="361"/>
      <c r="B277" s="252">
        <v>259</v>
      </c>
      <c r="C277" s="252"/>
      <c r="D277" s="252"/>
      <c r="E277" s="252"/>
      <c r="F277" s="252"/>
      <c r="G277" s="252"/>
      <c r="H277" s="252"/>
      <c r="I277" s="396"/>
      <c r="J277" s="252"/>
      <c r="K277" s="399" t="s">
        <v>333</v>
      </c>
      <c r="L277" s="399" t="s">
        <v>333</v>
      </c>
      <c r="M277" s="254" t="str">
        <f t="shared" si="8"/>
        <v>-</v>
      </c>
      <c r="N277" s="413" t="str">
        <f t="shared" si="9"/>
        <v>-</v>
      </c>
    </row>
    <row r="278" spans="1:14" s="251" customFormat="1" ht="12.75" hidden="1" outlineLevel="1">
      <c r="A278" s="361"/>
      <c r="B278" s="252">
        <v>260</v>
      </c>
      <c r="C278" s="252"/>
      <c r="D278" s="252"/>
      <c r="E278" s="252"/>
      <c r="F278" s="252"/>
      <c r="G278" s="252"/>
      <c r="H278" s="252"/>
      <c r="I278" s="396"/>
      <c r="J278" s="252"/>
      <c r="K278" s="399" t="s">
        <v>333</v>
      </c>
      <c r="L278" s="399" t="s">
        <v>333</v>
      </c>
      <c r="M278" s="254" t="str">
        <f t="shared" si="8"/>
        <v>-</v>
      </c>
      <c r="N278" s="413" t="str">
        <f t="shared" si="9"/>
        <v>-</v>
      </c>
    </row>
    <row r="279" spans="1:14" s="251" customFormat="1" ht="12.75" hidden="1" outlineLevel="1">
      <c r="A279" s="361"/>
      <c r="B279" s="252">
        <v>261</v>
      </c>
      <c r="C279" s="252"/>
      <c r="D279" s="252"/>
      <c r="E279" s="252"/>
      <c r="F279" s="252"/>
      <c r="G279" s="252"/>
      <c r="H279" s="252"/>
      <c r="I279" s="396"/>
      <c r="J279" s="252"/>
      <c r="K279" s="399" t="s">
        <v>333</v>
      </c>
      <c r="L279" s="399" t="s">
        <v>333</v>
      </c>
      <c r="M279" s="254" t="str">
        <f t="shared" si="8"/>
        <v>-</v>
      </c>
      <c r="N279" s="413" t="str">
        <f t="shared" si="9"/>
        <v>-</v>
      </c>
    </row>
    <row r="280" spans="1:14" s="251" customFormat="1" ht="12.75" hidden="1" outlineLevel="1">
      <c r="A280" s="361"/>
      <c r="B280" s="252">
        <v>262</v>
      </c>
      <c r="C280" s="252"/>
      <c r="D280" s="252"/>
      <c r="E280" s="252"/>
      <c r="F280" s="252"/>
      <c r="G280" s="252"/>
      <c r="H280" s="252"/>
      <c r="I280" s="396"/>
      <c r="J280" s="252"/>
      <c r="K280" s="399" t="s">
        <v>333</v>
      </c>
      <c r="L280" s="399" t="s">
        <v>333</v>
      </c>
      <c r="M280" s="254" t="str">
        <f t="shared" si="8"/>
        <v>-</v>
      </c>
      <c r="N280" s="413" t="str">
        <f t="shared" si="9"/>
        <v>-</v>
      </c>
    </row>
    <row r="281" spans="1:14" s="251" customFormat="1" ht="12.75" hidden="1" outlineLevel="1">
      <c r="A281" s="361"/>
      <c r="B281" s="252">
        <v>263</v>
      </c>
      <c r="C281" s="252"/>
      <c r="D281" s="252"/>
      <c r="E281" s="252"/>
      <c r="F281" s="252"/>
      <c r="G281" s="252"/>
      <c r="H281" s="252"/>
      <c r="I281" s="396"/>
      <c r="J281" s="252"/>
      <c r="K281" s="399" t="s">
        <v>333</v>
      </c>
      <c r="L281" s="399" t="s">
        <v>333</v>
      </c>
      <c r="M281" s="254" t="str">
        <f t="shared" si="8"/>
        <v>-</v>
      </c>
      <c r="N281" s="413" t="str">
        <f t="shared" si="9"/>
        <v>-</v>
      </c>
    </row>
    <row r="282" spans="1:14" s="251" customFormat="1" ht="12.75" hidden="1" outlineLevel="1">
      <c r="A282" s="361"/>
      <c r="B282" s="252">
        <v>264</v>
      </c>
      <c r="C282" s="252"/>
      <c r="D282" s="252"/>
      <c r="E282" s="252"/>
      <c r="F282" s="252"/>
      <c r="G282" s="252"/>
      <c r="H282" s="252"/>
      <c r="I282" s="396"/>
      <c r="J282" s="252"/>
      <c r="K282" s="399" t="s">
        <v>333</v>
      </c>
      <c r="L282" s="399" t="s">
        <v>333</v>
      </c>
      <c r="M282" s="254" t="str">
        <f t="shared" si="8"/>
        <v>-</v>
      </c>
      <c r="N282" s="413" t="str">
        <f t="shared" si="9"/>
        <v>-</v>
      </c>
    </row>
    <row r="283" spans="1:14" s="251" customFormat="1" ht="12.75" hidden="1" outlineLevel="1">
      <c r="A283" s="361"/>
      <c r="B283" s="252">
        <v>265</v>
      </c>
      <c r="C283" s="252"/>
      <c r="D283" s="252"/>
      <c r="E283" s="252"/>
      <c r="F283" s="252"/>
      <c r="G283" s="252"/>
      <c r="H283" s="252"/>
      <c r="I283" s="396"/>
      <c r="J283" s="252"/>
      <c r="K283" s="399" t="s">
        <v>333</v>
      </c>
      <c r="L283" s="399" t="s">
        <v>333</v>
      </c>
      <c r="M283" s="254" t="str">
        <f t="shared" si="8"/>
        <v>-</v>
      </c>
      <c r="N283" s="413" t="str">
        <f t="shared" si="9"/>
        <v>-</v>
      </c>
    </row>
    <row r="284" spans="1:14" s="251" customFormat="1" ht="12.75" hidden="1" outlineLevel="1">
      <c r="A284" s="361"/>
      <c r="B284" s="252">
        <v>266</v>
      </c>
      <c r="C284" s="252"/>
      <c r="D284" s="252"/>
      <c r="E284" s="252"/>
      <c r="F284" s="252"/>
      <c r="G284" s="252"/>
      <c r="H284" s="252"/>
      <c r="I284" s="396"/>
      <c r="J284" s="252"/>
      <c r="K284" s="399" t="s">
        <v>333</v>
      </c>
      <c r="L284" s="399" t="s">
        <v>333</v>
      </c>
      <c r="M284" s="254" t="str">
        <f t="shared" si="8"/>
        <v>-</v>
      </c>
      <c r="N284" s="413" t="str">
        <f t="shared" si="9"/>
        <v>-</v>
      </c>
    </row>
    <row r="285" spans="1:14" s="251" customFormat="1" ht="12.75" hidden="1" outlineLevel="1">
      <c r="A285" s="361"/>
      <c r="B285" s="252">
        <v>267</v>
      </c>
      <c r="C285" s="252"/>
      <c r="D285" s="252"/>
      <c r="E285" s="252"/>
      <c r="F285" s="252"/>
      <c r="G285" s="252"/>
      <c r="H285" s="252"/>
      <c r="I285" s="396"/>
      <c r="J285" s="252"/>
      <c r="K285" s="399" t="s">
        <v>333</v>
      </c>
      <c r="L285" s="399" t="s">
        <v>333</v>
      </c>
      <c r="M285" s="254" t="str">
        <f t="shared" si="8"/>
        <v>-</v>
      </c>
      <c r="N285" s="413" t="str">
        <f t="shared" si="9"/>
        <v>-</v>
      </c>
    </row>
    <row r="286" spans="1:14" s="251" customFormat="1" ht="12.75" hidden="1" outlineLevel="1">
      <c r="A286" s="361"/>
      <c r="B286" s="252">
        <v>268</v>
      </c>
      <c r="C286" s="252"/>
      <c r="D286" s="252"/>
      <c r="E286" s="252"/>
      <c r="F286" s="252"/>
      <c r="G286" s="252"/>
      <c r="H286" s="252"/>
      <c r="I286" s="396"/>
      <c r="J286" s="252"/>
      <c r="K286" s="399" t="s">
        <v>333</v>
      </c>
      <c r="L286" s="399" t="s">
        <v>333</v>
      </c>
      <c r="M286" s="254" t="str">
        <f t="shared" si="8"/>
        <v>-</v>
      </c>
      <c r="N286" s="413" t="str">
        <f t="shared" si="9"/>
        <v>-</v>
      </c>
    </row>
    <row r="287" spans="1:14" s="251" customFormat="1" ht="12.75" hidden="1" outlineLevel="1">
      <c r="A287" s="361"/>
      <c r="B287" s="252">
        <v>269</v>
      </c>
      <c r="C287" s="252"/>
      <c r="D287" s="252"/>
      <c r="E287" s="252"/>
      <c r="F287" s="252"/>
      <c r="G287" s="252"/>
      <c r="H287" s="252"/>
      <c r="I287" s="396"/>
      <c r="J287" s="252"/>
      <c r="K287" s="399" t="s">
        <v>333</v>
      </c>
      <c r="L287" s="399" t="s">
        <v>333</v>
      </c>
      <c r="M287" s="254" t="str">
        <f t="shared" si="8"/>
        <v>-</v>
      </c>
      <c r="N287" s="413" t="str">
        <f t="shared" si="9"/>
        <v>-</v>
      </c>
    </row>
    <row r="288" spans="1:14" s="251" customFormat="1" ht="12.75" hidden="1" outlineLevel="1">
      <c r="A288" s="361"/>
      <c r="B288" s="252">
        <v>270</v>
      </c>
      <c r="C288" s="252"/>
      <c r="D288" s="252"/>
      <c r="E288" s="252"/>
      <c r="F288" s="252"/>
      <c r="G288" s="252"/>
      <c r="H288" s="252"/>
      <c r="I288" s="396"/>
      <c r="J288" s="252"/>
      <c r="K288" s="399" t="s">
        <v>333</v>
      </c>
      <c r="L288" s="399" t="s">
        <v>333</v>
      </c>
      <c r="M288" s="254" t="str">
        <f t="shared" si="8"/>
        <v>-</v>
      </c>
      <c r="N288" s="413" t="str">
        <f t="shared" si="9"/>
        <v>-</v>
      </c>
    </row>
    <row r="289" spans="1:14" s="251" customFormat="1" ht="12.75" hidden="1" outlineLevel="1">
      <c r="A289" s="361"/>
      <c r="B289" s="252">
        <v>271</v>
      </c>
      <c r="C289" s="252"/>
      <c r="D289" s="252"/>
      <c r="E289" s="252"/>
      <c r="F289" s="252"/>
      <c r="G289" s="252"/>
      <c r="H289" s="252"/>
      <c r="I289" s="396"/>
      <c r="J289" s="252"/>
      <c r="K289" s="399" t="s">
        <v>333</v>
      </c>
      <c r="L289" s="399" t="s">
        <v>333</v>
      </c>
      <c r="M289" s="254" t="str">
        <f t="shared" si="8"/>
        <v>-</v>
      </c>
      <c r="N289" s="413" t="str">
        <f t="shared" si="9"/>
        <v>-</v>
      </c>
    </row>
    <row r="290" spans="1:14" s="251" customFormat="1" ht="12.75" hidden="1" outlineLevel="1">
      <c r="A290" s="361"/>
      <c r="B290" s="252">
        <v>272</v>
      </c>
      <c r="C290" s="252"/>
      <c r="D290" s="252"/>
      <c r="E290" s="252"/>
      <c r="F290" s="252"/>
      <c r="G290" s="252"/>
      <c r="H290" s="252"/>
      <c r="I290" s="396"/>
      <c r="J290" s="252"/>
      <c r="K290" s="399" t="s">
        <v>333</v>
      </c>
      <c r="L290" s="399" t="s">
        <v>333</v>
      </c>
      <c r="M290" s="254" t="str">
        <f t="shared" si="8"/>
        <v>-</v>
      </c>
      <c r="N290" s="413" t="str">
        <f t="shared" si="9"/>
        <v>-</v>
      </c>
    </row>
    <row r="291" spans="1:14" s="251" customFormat="1" ht="12.75" hidden="1" outlineLevel="1">
      <c r="A291" s="361"/>
      <c r="B291" s="252">
        <v>273</v>
      </c>
      <c r="C291" s="252"/>
      <c r="D291" s="252"/>
      <c r="E291" s="252"/>
      <c r="F291" s="252"/>
      <c r="G291" s="252"/>
      <c r="H291" s="252"/>
      <c r="I291" s="396"/>
      <c r="J291" s="252"/>
      <c r="K291" s="399" t="s">
        <v>333</v>
      </c>
      <c r="L291" s="399" t="s">
        <v>333</v>
      </c>
      <c r="M291" s="254" t="str">
        <f t="shared" si="8"/>
        <v>-</v>
      </c>
      <c r="N291" s="413" t="str">
        <f t="shared" si="9"/>
        <v>-</v>
      </c>
    </row>
    <row r="292" spans="1:14" s="251" customFormat="1" ht="12.75" hidden="1" outlineLevel="1">
      <c r="A292" s="361"/>
      <c r="B292" s="252">
        <v>274</v>
      </c>
      <c r="C292" s="252"/>
      <c r="D292" s="252"/>
      <c r="E292" s="252"/>
      <c r="F292" s="252"/>
      <c r="G292" s="252"/>
      <c r="H292" s="252"/>
      <c r="I292" s="396"/>
      <c r="J292" s="252"/>
      <c r="K292" s="399" t="s">
        <v>333</v>
      </c>
      <c r="L292" s="399" t="s">
        <v>333</v>
      </c>
      <c r="M292" s="254" t="str">
        <f t="shared" si="8"/>
        <v>-</v>
      </c>
      <c r="N292" s="413" t="str">
        <f t="shared" si="9"/>
        <v>-</v>
      </c>
    </row>
    <row r="293" spans="1:14" s="251" customFormat="1" ht="12.75" hidden="1" outlineLevel="1">
      <c r="A293" s="361"/>
      <c r="B293" s="252">
        <v>275</v>
      </c>
      <c r="C293" s="252"/>
      <c r="D293" s="252"/>
      <c r="E293" s="252"/>
      <c r="F293" s="252"/>
      <c r="G293" s="252"/>
      <c r="H293" s="252"/>
      <c r="I293" s="396"/>
      <c r="J293" s="252"/>
      <c r="K293" s="399" t="s">
        <v>333</v>
      </c>
      <c r="L293" s="399" t="s">
        <v>333</v>
      </c>
      <c r="M293" s="254" t="str">
        <f t="shared" si="8"/>
        <v>-</v>
      </c>
      <c r="N293" s="413" t="str">
        <f t="shared" si="9"/>
        <v>-</v>
      </c>
    </row>
    <row r="294" spans="1:14" s="251" customFormat="1" ht="12.75" hidden="1" outlineLevel="1">
      <c r="A294" s="361"/>
      <c r="B294" s="252">
        <v>276</v>
      </c>
      <c r="C294" s="252"/>
      <c r="D294" s="252"/>
      <c r="E294" s="252"/>
      <c r="F294" s="252"/>
      <c r="G294" s="252"/>
      <c r="H294" s="252"/>
      <c r="I294" s="396"/>
      <c r="J294" s="252"/>
      <c r="K294" s="399" t="s">
        <v>333</v>
      </c>
      <c r="L294" s="399" t="s">
        <v>333</v>
      </c>
      <c r="M294" s="254" t="str">
        <f t="shared" si="8"/>
        <v>-</v>
      </c>
      <c r="N294" s="413" t="str">
        <f t="shared" si="9"/>
        <v>-</v>
      </c>
    </row>
    <row r="295" spans="1:14" s="251" customFormat="1" ht="12.75" hidden="1" outlineLevel="1">
      <c r="A295" s="361"/>
      <c r="B295" s="252">
        <v>277</v>
      </c>
      <c r="C295" s="252"/>
      <c r="D295" s="252"/>
      <c r="E295" s="252"/>
      <c r="F295" s="252"/>
      <c r="G295" s="252"/>
      <c r="H295" s="252"/>
      <c r="I295" s="396"/>
      <c r="J295" s="252"/>
      <c r="K295" s="399" t="s">
        <v>333</v>
      </c>
      <c r="L295" s="399" t="s">
        <v>333</v>
      </c>
      <c r="M295" s="254" t="str">
        <f t="shared" si="8"/>
        <v>-</v>
      </c>
      <c r="N295" s="413" t="str">
        <f t="shared" si="9"/>
        <v>-</v>
      </c>
    </row>
    <row r="296" spans="1:14" s="251" customFormat="1" ht="12.75" hidden="1" outlineLevel="1">
      <c r="A296" s="361"/>
      <c r="B296" s="252">
        <v>278</v>
      </c>
      <c r="C296" s="252"/>
      <c r="D296" s="252"/>
      <c r="E296" s="252"/>
      <c r="F296" s="252"/>
      <c r="G296" s="252"/>
      <c r="H296" s="252"/>
      <c r="I296" s="396"/>
      <c r="J296" s="252"/>
      <c r="K296" s="399" t="s">
        <v>333</v>
      </c>
      <c r="L296" s="399" t="s">
        <v>333</v>
      </c>
      <c r="M296" s="254" t="str">
        <f t="shared" si="8"/>
        <v>-</v>
      </c>
      <c r="N296" s="413" t="str">
        <f t="shared" si="9"/>
        <v>-</v>
      </c>
    </row>
    <row r="297" spans="1:14" s="251" customFormat="1" ht="12.75" hidden="1" outlineLevel="1">
      <c r="A297" s="361"/>
      <c r="B297" s="252">
        <v>279</v>
      </c>
      <c r="C297" s="252"/>
      <c r="D297" s="252"/>
      <c r="E297" s="252"/>
      <c r="F297" s="252"/>
      <c r="G297" s="252"/>
      <c r="H297" s="252"/>
      <c r="I297" s="396"/>
      <c r="J297" s="252"/>
      <c r="K297" s="399" t="s">
        <v>333</v>
      </c>
      <c r="L297" s="399" t="s">
        <v>333</v>
      </c>
      <c r="M297" s="254" t="str">
        <f t="shared" si="8"/>
        <v>-</v>
      </c>
      <c r="N297" s="413" t="str">
        <f t="shared" si="9"/>
        <v>-</v>
      </c>
    </row>
    <row r="298" spans="1:14" s="251" customFormat="1" ht="12.75" hidden="1" outlineLevel="1">
      <c r="A298" s="361"/>
      <c r="B298" s="252">
        <v>280</v>
      </c>
      <c r="C298" s="252"/>
      <c r="D298" s="252"/>
      <c r="E298" s="252"/>
      <c r="F298" s="252"/>
      <c r="G298" s="252"/>
      <c r="H298" s="252"/>
      <c r="I298" s="396"/>
      <c r="J298" s="252"/>
      <c r="K298" s="399" t="s">
        <v>333</v>
      </c>
      <c r="L298" s="399" t="s">
        <v>333</v>
      </c>
      <c r="M298" s="254" t="str">
        <f t="shared" si="8"/>
        <v>-</v>
      </c>
      <c r="N298" s="413" t="str">
        <f t="shared" si="9"/>
        <v>-</v>
      </c>
    </row>
    <row r="299" spans="1:14" s="251" customFormat="1" ht="12.75" hidden="1" outlineLevel="1">
      <c r="A299" s="361"/>
      <c r="B299" s="252">
        <v>281</v>
      </c>
      <c r="C299" s="252"/>
      <c r="D299" s="252"/>
      <c r="E299" s="252"/>
      <c r="F299" s="252"/>
      <c r="G299" s="252"/>
      <c r="H299" s="252"/>
      <c r="I299" s="396"/>
      <c r="J299" s="252"/>
      <c r="K299" s="399" t="s">
        <v>333</v>
      </c>
      <c r="L299" s="399" t="s">
        <v>333</v>
      </c>
      <c r="M299" s="254" t="str">
        <f t="shared" si="8"/>
        <v>-</v>
      </c>
      <c r="N299" s="413" t="str">
        <f t="shared" si="9"/>
        <v>-</v>
      </c>
    </row>
    <row r="300" spans="1:14" s="251" customFormat="1" ht="12.75" hidden="1" outlineLevel="1">
      <c r="A300" s="361"/>
      <c r="B300" s="252">
        <v>282</v>
      </c>
      <c r="C300" s="252"/>
      <c r="D300" s="252"/>
      <c r="E300" s="252"/>
      <c r="F300" s="252"/>
      <c r="G300" s="252"/>
      <c r="H300" s="252"/>
      <c r="I300" s="396"/>
      <c r="J300" s="252"/>
      <c r="K300" s="399" t="s">
        <v>333</v>
      </c>
      <c r="L300" s="399" t="s">
        <v>333</v>
      </c>
      <c r="M300" s="254" t="str">
        <f t="shared" si="8"/>
        <v>-</v>
      </c>
      <c r="N300" s="413" t="str">
        <f t="shared" si="9"/>
        <v>-</v>
      </c>
    </row>
    <row r="301" spans="1:14" s="251" customFormat="1" ht="12.75" hidden="1" outlineLevel="1">
      <c r="A301" s="361"/>
      <c r="B301" s="252">
        <v>283</v>
      </c>
      <c r="C301" s="252"/>
      <c r="D301" s="252"/>
      <c r="E301" s="252"/>
      <c r="F301" s="252"/>
      <c r="G301" s="252"/>
      <c r="H301" s="252"/>
      <c r="I301" s="396"/>
      <c r="J301" s="252"/>
      <c r="K301" s="399" t="s">
        <v>333</v>
      </c>
      <c r="L301" s="399" t="s">
        <v>333</v>
      </c>
      <c r="M301" s="254" t="str">
        <f t="shared" si="8"/>
        <v>-</v>
      </c>
      <c r="N301" s="413" t="str">
        <f t="shared" si="9"/>
        <v>-</v>
      </c>
    </row>
    <row r="302" spans="1:14" s="251" customFormat="1" ht="12.75" hidden="1" outlineLevel="1">
      <c r="A302" s="361"/>
      <c r="B302" s="252">
        <v>284</v>
      </c>
      <c r="C302" s="252"/>
      <c r="D302" s="252"/>
      <c r="E302" s="252"/>
      <c r="F302" s="252"/>
      <c r="G302" s="252"/>
      <c r="H302" s="252"/>
      <c r="I302" s="396"/>
      <c r="J302" s="252"/>
      <c r="K302" s="399" t="s">
        <v>333</v>
      </c>
      <c r="L302" s="399" t="s">
        <v>333</v>
      </c>
      <c r="M302" s="254" t="str">
        <f t="shared" si="8"/>
        <v>-</v>
      </c>
      <c r="N302" s="413" t="str">
        <f t="shared" si="9"/>
        <v>-</v>
      </c>
    </row>
    <row r="303" spans="1:14" s="251" customFormat="1" ht="12.75" hidden="1" outlineLevel="1">
      <c r="A303" s="361"/>
      <c r="B303" s="252">
        <v>285</v>
      </c>
      <c r="C303" s="252"/>
      <c r="D303" s="252"/>
      <c r="E303" s="252"/>
      <c r="F303" s="252"/>
      <c r="G303" s="252"/>
      <c r="H303" s="252"/>
      <c r="I303" s="396"/>
      <c r="J303" s="252"/>
      <c r="K303" s="399" t="s">
        <v>333</v>
      </c>
      <c r="L303" s="399" t="s">
        <v>333</v>
      </c>
      <c r="M303" s="254" t="str">
        <f t="shared" si="8"/>
        <v>-</v>
      </c>
      <c r="N303" s="413" t="str">
        <f t="shared" si="9"/>
        <v>-</v>
      </c>
    </row>
    <row r="304" spans="1:14" s="251" customFormat="1" ht="12.75" hidden="1" outlineLevel="1">
      <c r="A304" s="361"/>
      <c r="B304" s="252">
        <v>286</v>
      </c>
      <c r="C304" s="252"/>
      <c r="D304" s="252"/>
      <c r="E304" s="252"/>
      <c r="F304" s="252"/>
      <c r="G304" s="252"/>
      <c r="H304" s="252"/>
      <c r="I304" s="396"/>
      <c r="J304" s="252"/>
      <c r="K304" s="399" t="s">
        <v>333</v>
      </c>
      <c r="L304" s="399" t="s">
        <v>333</v>
      </c>
      <c r="M304" s="254" t="str">
        <f t="shared" si="8"/>
        <v>-</v>
      </c>
      <c r="N304" s="413" t="str">
        <f t="shared" si="9"/>
        <v>-</v>
      </c>
    </row>
    <row r="305" spans="1:14" s="251" customFormat="1" ht="12.75" hidden="1" outlineLevel="1">
      <c r="A305" s="361"/>
      <c r="B305" s="252">
        <v>287</v>
      </c>
      <c r="C305" s="252"/>
      <c r="D305" s="252"/>
      <c r="E305" s="252"/>
      <c r="F305" s="252"/>
      <c r="G305" s="252"/>
      <c r="H305" s="252"/>
      <c r="I305" s="396"/>
      <c r="J305" s="252"/>
      <c r="K305" s="399" t="s">
        <v>333</v>
      </c>
      <c r="L305" s="399" t="s">
        <v>333</v>
      </c>
      <c r="M305" s="254" t="str">
        <f t="shared" si="8"/>
        <v>-</v>
      </c>
      <c r="N305" s="413" t="str">
        <f t="shared" si="9"/>
        <v>-</v>
      </c>
    </row>
    <row r="306" spans="1:14" s="251" customFormat="1" ht="12.75" hidden="1" outlineLevel="1">
      <c r="A306" s="361"/>
      <c r="B306" s="252">
        <v>288</v>
      </c>
      <c r="C306" s="252"/>
      <c r="D306" s="252"/>
      <c r="E306" s="252"/>
      <c r="F306" s="252"/>
      <c r="G306" s="252"/>
      <c r="H306" s="252"/>
      <c r="I306" s="396"/>
      <c r="J306" s="252"/>
      <c r="K306" s="399" t="s">
        <v>333</v>
      </c>
      <c r="L306" s="399" t="s">
        <v>333</v>
      </c>
      <c r="M306" s="254" t="str">
        <f t="shared" si="8"/>
        <v>-</v>
      </c>
      <c r="N306" s="413" t="str">
        <f t="shared" si="9"/>
        <v>-</v>
      </c>
    </row>
    <row r="307" spans="1:14" s="251" customFormat="1" ht="12.75" hidden="1" outlineLevel="1">
      <c r="A307" s="361"/>
      <c r="B307" s="252">
        <v>289</v>
      </c>
      <c r="C307" s="252"/>
      <c r="D307" s="252"/>
      <c r="E307" s="252"/>
      <c r="F307" s="252"/>
      <c r="G307" s="252"/>
      <c r="H307" s="252"/>
      <c r="I307" s="396"/>
      <c r="J307" s="252"/>
      <c r="K307" s="399" t="s">
        <v>333</v>
      </c>
      <c r="L307" s="399" t="s">
        <v>333</v>
      </c>
      <c r="M307" s="254" t="str">
        <f t="shared" si="8"/>
        <v>-</v>
      </c>
      <c r="N307" s="413" t="str">
        <f t="shared" si="9"/>
        <v>-</v>
      </c>
    </row>
    <row r="308" spans="1:14" s="251" customFormat="1" ht="12.75" hidden="1" outlineLevel="1">
      <c r="A308" s="361"/>
      <c r="B308" s="252">
        <v>290</v>
      </c>
      <c r="C308" s="252"/>
      <c r="D308" s="252"/>
      <c r="E308" s="252"/>
      <c r="F308" s="252"/>
      <c r="G308" s="252"/>
      <c r="H308" s="252"/>
      <c r="I308" s="396"/>
      <c r="J308" s="252"/>
      <c r="K308" s="399" t="s">
        <v>333</v>
      </c>
      <c r="L308" s="399" t="s">
        <v>333</v>
      </c>
      <c r="M308" s="254" t="str">
        <f t="shared" si="8"/>
        <v>-</v>
      </c>
      <c r="N308" s="413" t="str">
        <f t="shared" si="9"/>
        <v>-</v>
      </c>
    </row>
    <row r="309" spans="1:14" s="251" customFormat="1" ht="12.75" hidden="1" outlineLevel="1">
      <c r="A309" s="361"/>
      <c r="B309" s="252">
        <v>291</v>
      </c>
      <c r="C309" s="252"/>
      <c r="D309" s="252"/>
      <c r="E309" s="252"/>
      <c r="F309" s="252"/>
      <c r="G309" s="252"/>
      <c r="H309" s="252"/>
      <c r="I309" s="396"/>
      <c r="J309" s="252"/>
      <c r="K309" s="399" t="s">
        <v>333</v>
      </c>
      <c r="L309" s="399" t="s">
        <v>333</v>
      </c>
      <c r="M309" s="254" t="str">
        <f t="shared" si="8"/>
        <v>-</v>
      </c>
      <c r="N309" s="413" t="str">
        <f t="shared" si="9"/>
        <v>-</v>
      </c>
    </row>
    <row r="310" spans="1:14" s="251" customFormat="1" ht="12.75" hidden="1" outlineLevel="1">
      <c r="A310" s="361"/>
      <c r="B310" s="252">
        <v>292</v>
      </c>
      <c r="C310" s="252"/>
      <c r="D310" s="252"/>
      <c r="E310" s="252"/>
      <c r="F310" s="252"/>
      <c r="G310" s="252"/>
      <c r="H310" s="252"/>
      <c r="I310" s="396"/>
      <c r="J310" s="252"/>
      <c r="K310" s="399" t="s">
        <v>333</v>
      </c>
      <c r="L310" s="399" t="s">
        <v>333</v>
      </c>
      <c r="M310" s="254" t="str">
        <f t="shared" si="8"/>
        <v>-</v>
      </c>
      <c r="N310" s="413" t="str">
        <f t="shared" si="9"/>
        <v>-</v>
      </c>
    </row>
    <row r="311" spans="1:14" s="251" customFormat="1" ht="12.75" hidden="1" outlineLevel="1">
      <c r="A311" s="361"/>
      <c r="B311" s="252">
        <v>293</v>
      </c>
      <c r="C311" s="252"/>
      <c r="D311" s="252"/>
      <c r="E311" s="252"/>
      <c r="F311" s="252"/>
      <c r="G311" s="252"/>
      <c r="H311" s="252"/>
      <c r="I311" s="396"/>
      <c r="J311" s="252"/>
      <c r="K311" s="399" t="s">
        <v>333</v>
      </c>
      <c r="L311" s="399" t="s">
        <v>333</v>
      </c>
      <c r="M311" s="254" t="str">
        <f t="shared" si="8"/>
        <v>-</v>
      </c>
      <c r="N311" s="413" t="str">
        <f t="shared" si="9"/>
        <v>-</v>
      </c>
    </row>
    <row r="312" spans="1:14" s="251" customFormat="1" ht="12.75" hidden="1" outlineLevel="1">
      <c r="A312" s="361"/>
      <c r="B312" s="252">
        <v>294</v>
      </c>
      <c r="C312" s="252"/>
      <c r="D312" s="252"/>
      <c r="E312" s="252"/>
      <c r="F312" s="252"/>
      <c r="G312" s="252"/>
      <c r="H312" s="252"/>
      <c r="I312" s="396"/>
      <c r="J312" s="252"/>
      <c r="K312" s="399" t="s">
        <v>333</v>
      </c>
      <c r="L312" s="399" t="s">
        <v>333</v>
      </c>
      <c r="M312" s="254" t="str">
        <f t="shared" si="8"/>
        <v>-</v>
      </c>
      <c r="N312" s="413" t="str">
        <f t="shared" si="9"/>
        <v>-</v>
      </c>
    </row>
    <row r="313" spans="1:14" s="251" customFormat="1" ht="12.75" hidden="1" outlineLevel="1">
      <c r="A313" s="361"/>
      <c r="B313" s="252">
        <v>295</v>
      </c>
      <c r="C313" s="252"/>
      <c r="D313" s="252"/>
      <c r="E313" s="252"/>
      <c r="F313" s="252"/>
      <c r="G313" s="252"/>
      <c r="H313" s="252"/>
      <c r="I313" s="396"/>
      <c r="J313" s="252"/>
      <c r="K313" s="399" t="s">
        <v>333</v>
      </c>
      <c r="L313" s="399" t="s">
        <v>333</v>
      </c>
      <c r="M313" s="254" t="str">
        <f t="shared" si="8"/>
        <v>-</v>
      </c>
      <c r="N313" s="413" t="str">
        <f t="shared" si="9"/>
        <v>-</v>
      </c>
    </row>
    <row r="314" spans="1:14" s="251" customFormat="1" ht="12.75" hidden="1" outlineLevel="1">
      <c r="A314" s="361"/>
      <c r="B314" s="252">
        <v>296</v>
      </c>
      <c r="C314" s="252"/>
      <c r="D314" s="252"/>
      <c r="E314" s="252"/>
      <c r="F314" s="252"/>
      <c r="G314" s="252"/>
      <c r="H314" s="252"/>
      <c r="I314" s="396"/>
      <c r="J314" s="252"/>
      <c r="K314" s="399" t="s">
        <v>333</v>
      </c>
      <c r="L314" s="399" t="s">
        <v>333</v>
      </c>
      <c r="M314" s="254" t="str">
        <f t="shared" si="8"/>
        <v>-</v>
      </c>
      <c r="N314" s="413" t="str">
        <f t="shared" si="9"/>
        <v>-</v>
      </c>
    </row>
    <row r="315" spans="1:14" s="251" customFormat="1" ht="12.75" hidden="1" outlineLevel="1">
      <c r="A315" s="361"/>
      <c r="B315" s="252">
        <v>297</v>
      </c>
      <c r="C315" s="252"/>
      <c r="D315" s="252"/>
      <c r="E315" s="252"/>
      <c r="F315" s="252"/>
      <c r="G315" s="252"/>
      <c r="H315" s="252"/>
      <c r="I315" s="396"/>
      <c r="J315" s="252"/>
      <c r="K315" s="399" t="s">
        <v>333</v>
      </c>
      <c r="L315" s="399" t="s">
        <v>333</v>
      </c>
      <c r="M315" s="254" t="str">
        <f t="shared" si="8"/>
        <v>-</v>
      </c>
      <c r="N315" s="413" t="str">
        <f t="shared" si="9"/>
        <v>-</v>
      </c>
    </row>
    <row r="316" spans="1:14" s="251" customFormat="1" ht="12.75" hidden="1" outlineLevel="1">
      <c r="A316" s="361"/>
      <c r="B316" s="252">
        <v>298</v>
      </c>
      <c r="C316" s="252"/>
      <c r="D316" s="252"/>
      <c r="E316" s="252"/>
      <c r="F316" s="252"/>
      <c r="G316" s="252"/>
      <c r="H316" s="252"/>
      <c r="I316" s="396"/>
      <c r="J316" s="252"/>
      <c r="K316" s="399" t="s">
        <v>333</v>
      </c>
      <c r="L316" s="399" t="s">
        <v>333</v>
      </c>
      <c r="M316" s="254" t="str">
        <f t="shared" si="8"/>
        <v>-</v>
      </c>
      <c r="N316" s="413" t="str">
        <f t="shared" si="9"/>
        <v>-</v>
      </c>
    </row>
    <row r="317" spans="1:14" s="251" customFormat="1" ht="12.75" hidden="1" outlineLevel="1">
      <c r="A317" s="361"/>
      <c r="B317" s="252">
        <v>299</v>
      </c>
      <c r="C317" s="252"/>
      <c r="D317" s="252"/>
      <c r="E317" s="252"/>
      <c r="F317" s="252"/>
      <c r="G317" s="252"/>
      <c r="H317" s="252"/>
      <c r="I317" s="396"/>
      <c r="J317" s="252"/>
      <c r="K317" s="399" t="s">
        <v>333</v>
      </c>
      <c r="L317" s="399" t="s">
        <v>333</v>
      </c>
      <c r="M317" s="254" t="str">
        <f t="shared" si="8"/>
        <v>-</v>
      </c>
      <c r="N317" s="413" t="str">
        <f t="shared" si="9"/>
        <v>-</v>
      </c>
    </row>
    <row r="318" spans="1:14" s="251" customFormat="1" ht="12.75" hidden="1" outlineLevel="1">
      <c r="A318" s="361"/>
      <c r="B318" s="252">
        <v>300</v>
      </c>
      <c r="C318" s="252"/>
      <c r="D318" s="252"/>
      <c r="E318" s="252"/>
      <c r="F318" s="252"/>
      <c r="G318" s="252"/>
      <c r="H318" s="252"/>
      <c r="I318" s="396"/>
      <c r="J318" s="252"/>
      <c r="K318" s="399" t="s">
        <v>333</v>
      </c>
      <c r="L318" s="399" t="s">
        <v>333</v>
      </c>
      <c r="M318" s="254" t="str">
        <f t="shared" si="8"/>
        <v>-</v>
      </c>
      <c r="N318" s="413" t="str">
        <f t="shared" si="9"/>
        <v>-</v>
      </c>
    </row>
    <row r="319" spans="1:14" s="251" customFormat="1" ht="12.75" hidden="1" outlineLevel="1">
      <c r="A319" s="361"/>
      <c r="B319" s="252">
        <v>301</v>
      </c>
      <c r="C319" s="252"/>
      <c r="D319" s="252"/>
      <c r="E319" s="252"/>
      <c r="F319" s="252"/>
      <c r="G319" s="252"/>
      <c r="H319" s="252"/>
      <c r="I319" s="396"/>
      <c r="J319" s="252"/>
      <c r="K319" s="399" t="s">
        <v>333</v>
      </c>
      <c r="L319" s="399" t="s">
        <v>333</v>
      </c>
      <c r="M319" s="254" t="str">
        <f t="shared" si="8"/>
        <v>-</v>
      </c>
      <c r="N319" s="413" t="str">
        <f t="shared" si="9"/>
        <v>-</v>
      </c>
    </row>
    <row r="320" spans="1:14" s="251" customFormat="1" ht="12.75" hidden="1" outlineLevel="1">
      <c r="A320" s="361"/>
      <c r="B320" s="252">
        <v>302</v>
      </c>
      <c r="C320" s="252"/>
      <c r="D320" s="252"/>
      <c r="E320" s="252"/>
      <c r="F320" s="252"/>
      <c r="G320" s="252"/>
      <c r="H320" s="252"/>
      <c r="I320" s="396"/>
      <c r="J320" s="252"/>
      <c r="K320" s="399" t="s">
        <v>333</v>
      </c>
      <c r="L320" s="399" t="s">
        <v>333</v>
      </c>
      <c r="M320" s="254" t="str">
        <f t="shared" si="8"/>
        <v>-</v>
      </c>
      <c r="N320" s="413" t="str">
        <f t="shared" si="9"/>
        <v>-</v>
      </c>
    </row>
    <row r="321" spans="1:14" s="251" customFormat="1" ht="12.75" hidden="1" outlineLevel="1">
      <c r="A321" s="361"/>
      <c r="B321" s="252">
        <v>303</v>
      </c>
      <c r="C321" s="252"/>
      <c r="D321" s="252"/>
      <c r="E321" s="252"/>
      <c r="F321" s="252"/>
      <c r="G321" s="252"/>
      <c r="H321" s="252"/>
      <c r="I321" s="396"/>
      <c r="J321" s="252"/>
      <c r="K321" s="399" t="s">
        <v>333</v>
      </c>
      <c r="L321" s="399" t="s">
        <v>333</v>
      </c>
      <c r="M321" s="254" t="str">
        <f t="shared" si="8"/>
        <v>-</v>
      </c>
      <c r="N321" s="413" t="str">
        <f t="shared" si="9"/>
        <v>-</v>
      </c>
    </row>
    <row r="322" spans="1:14" s="251" customFormat="1" ht="12.75" hidden="1" outlineLevel="1">
      <c r="A322" s="361"/>
      <c r="B322" s="252">
        <v>304</v>
      </c>
      <c r="C322" s="252"/>
      <c r="D322" s="252"/>
      <c r="E322" s="252"/>
      <c r="F322" s="252"/>
      <c r="G322" s="252"/>
      <c r="H322" s="252"/>
      <c r="I322" s="396"/>
      <c r="J322" s="252"/>
      <c r="K322" s="399" t="s">
        <v>333</v>
      </c>
      <c r="L322" s="399" t="s">
        <v>333</v>
      </c>
      <c r="M322" s="254" t="str">
        <f t="shared" si="8"/>
        <v>-</v>
      </c>
      <c r="N322" s="413" t="str">
        <f t="shared" si="9"/>
        <v>-</v>
      </c>
    </row>
    <row r="323" spans="1:14" s="251" customFormat="1" ht="12.75" hidden="1" outlineLevel="1">
      <c r="A323" s="361"/>
      <c r="B323" s="252">
        <v>305</v>
      </c>
      <c r="C323" s="252"/>
      <c r="D323" s="252"/>
      <c r="E323" s="252"/>
      <c r="F323" s="252"/>
      <c r="G323" s="252"/>
      <c r="H323" s="252"/>
      <c r="I323" s="396"/>
      <c r="J323" s="252"/>
      <c r="K323" s="399" t="s">
        <v>333</v>
      </c>
      <c r="L323" s="399" t="s">
        <v>333</v>
      </c>
      <c r="M323" s="254" t="str">
        <f t="shared" si="8"/>
        <v>-</v>
      </c>
      <c r="N323" s="413" t="str">
        <f t="shared" si="9"/>
        <v>-</v>
      </c>
    </row>
    <row r="324" spans="1:14" s="251" customFormat="1" ht="12.75" hidden="1" outlineLevel="1">
      <c r="A324" s="361"/>
      <c r="B324" s="252">
        <v>306</v>
      </c>
      <c r="C324" s="252"/>
      <c r="D324" s="252"/>
      <c r="E324" s="252"/>
      <c r="F324" s="252"/>
      <c r="G324" s="252"/>
      <c r="H324" s="252"/>
      <c r="I324" s="396"/>
      <c r="J324" s="252"/>
      <c r="K324" s="399" t="s">
        <v>333</v>
      </c>
      <c r="L324" s="399" t="s">
        <v>333</v>
      </c>
      <c r="M324" s="254" t="str">
        <f t="shared" si="8"/>
        <v>-</v>
      </c>
      <c r="N324" s="413" t="str">
        <f t="shared" si="9"/>
        <v>-</v>
      </c>
    </row>
    <row r="325" spans="1:14" s="251" customFormat="1" ht="12.75" hidden="1" outlineLevel="1">
      <c r="A325" s="361"/>
      <c r="B325" s="252">
        <v>307</v>
      </c>
      <c r="C325" s="252"/>
      <c r="D325" s="252"/>
      <c r="E325" s="252"/>
      <c r="F325" s="252"/>
      <c r="G325" s="252"/>
      <c r="H325" s="252"/>
      <c r="I325" s="396"/>
      <c r="J325" s="252"/>
      <c r="K325" s="399" t="s">
        <v>333</v>
      </c>
      <c r="L325" s="399" t="s">
        <v>333</v>
      </c>
      <c r="M325" s="254" t="str">
        <f t="shared" si="8"/>
        <v>-</v>
      </c>
      <c r="N325" s="413" t="str">
        <f t="shared" si="9"/>
        <v>-</v>
      </c>
    </row>
    <row r="326" spans="1:14" s="251" customFormat="1" ht="12.75" hidden="1" outlineLevel="1">
      <c r="A326" s="361"/>
      <c r="B326" s="252">
        <v>308</v>
      </c>
      <c r="C326" s="252"/>
      <c r="D326" s="252"/>
      <c r="E326" s="252"/>
      <c r="F326" s="252"/>
      <c r="G326" s="252"/>
      <c r="H326" s="252"/>
      <c r="I326" s="396"/>
      <c r="J326" s="252"/>
      <c r="K326" s="399" t="s">
        <v>333</v>
      </c>
      <c r="L326" s="399" t="s">
        <v>333</v>
      </c>
      <c r="M326" s="254" t="str">
        <f t="shared" si="8"/>
        <v>-</v>
      </c>
      <c r="N326" s="413" t="str">
        <f t="shared" si="9"/>
        <v>-</v>
      </c>
    </row>
    <row r="327" spans="1:14" s="251" customFormat="1" ht="12.75" hidden="1" outlineLevel="1">
      <c r="A327" s="361"/>
      <c r="B327" s="252">
        <v>309</v>
      </c>
      <c r="C327" s="252"/>
      <c r="D327" s="252"/>
      <c r="E327" s="252"/>
      <c r="F327" s="252"/>
      <c r="G327" s="252"/>
      <c r="H327" s="252"/>
      <c r="I327" s="396"/>
      <c r="J327" s="252"/>
      <c r="K327" s="399" t="s">
        <v>333</v>
      </c>
      <c r="L327" s="399" t="s">
        <v>333</v>
      </c>
      <c r="M327" s="254" t="str">
        <f t="shared" si="8"/>
        <v>-</v>
      </c>
      <c r="N327" s="413" t="str">
        <f t="shared" si="9"/>
        <v>-</v>
      </c>
    </row>
    <row r="328" spans="1:14" s="251" customFormat="1" ht="12.75" hidden="1" outlineLevel="1">
      <c r="A328" s="361"/>
      <c r="B328" s="252">
        <v>310</v>
      </c>
      <c r="C328" s="252"/>
      <c r="D328" s="252"/>
      <c r="E328" s="252"/>
      <c r="F328" s="252"/>
      <c r="G328" s="252"/>
      <c r="H328" s="252"/>
      <c r="I328" s="396"/>
      <c r="J328" s="252"/>
      <c r="K328" s="399" t="s">
        <v>333</v>
      </c>
      <c r="L328" s="399" t="s">
        <v>333</v>
      </c>
      <c r="M328" s="254" t="str">
        <f t="shared" si="8"/>
        <v>-</v>
      </c>
      <c r="N328" s="413" t="str">
        <f t="shared" si="9"/>
        <v>-</v>
      </c>
    </row>
    <row r="329" spans="1:14" s="251" customFormat="1" ht="12.75" hidden="1" outlineLevel="1">
      <c r="A329" s="361"/>
      <c r="B329" s="252">
        <v>311</v>
      </c>
      <c r="C329" s="252"/>
      <c r="D329" s="252"/>
      <c r="E329" s="252"/>
      <c r="F329" s="252"/>
      <c r="G329" s="252"/>
      <c r="H329" s="252"/>
      <c r="I329" s="396"/>
      <c r="J329" s="252"/>
      <c r="K329" s="399" t="s">
        <v>333</v>
      </c>
      <c r="L329" s="399" t="s">
        <v>333</v>
      </c>
      <c r="M329" s="254" t="str">
        <f t="shared" si="8"/>
        <v>-</v>
      </c>
      <c r="N329" s="413" t="str">
        <f t="shared" si="9"/>
        <v>-</v>
      </c>
    </row>
    <row r="330" spans="1:14" s="251" customFormat="1" ht="12.75" hidden="1" outlineLevel="1">
      <c r="A330" s="361"/>
      <c r="B330" s="252">
        <v>312</v>
      </c>
      <c r="C330" s="252"/>
      <c r="D330" s="252"/>
      <c r="E330" s="252"/>
      <c r="F330" s="252"/>
      <c r="G330" s="252"/>
      <c r="H330" s="252"/>
      <c r="I330" s="396"/>
      <c r="J330" s="252"/>
      <c r="K330" s="399" t="s">
        <v>333</v>
      </c>
      <c r="L330" s="399" t="s">
        <v>333</v>
      </c>
      <c r="M330" s="254" t="str">
        <f t="shared" si="8"/>
        <v>-</v>
      </c>
      <c r="N330" s="413" t="str">
        <f t="shared" si="9"/>
        <v>-</v>
      </c>
    </row>
    <row r="331" spans="1:14" s="251" customFormat="1" ht="12.75" hidden="1" outlineLevel="1">
      <c r="A331" s="361"/>
      <c r="B331" s="252">
        <v>313</v>
      </c>
      <c r="C331" s="252"/>
      <c r="D331" s="252"/>
      <c r="E331" s="252"/>
      <c r="F331" s="252"/>
      <c r="G331" s="252"/>
      <c r="H331" s="252"/>
      <c r="I331" s="396"/>
      <c r="J331" s="252"/>
      <c r="K331" s="399" t="s">
        <v>333</v>
      </c>
      <c r="L331" s="399" t="s">
        <v>333</v>
      </c>
      <c r="M331" s="254" t="str">
        <f t="shared" si="8"/>
        <v>-</v>
      </c>
      <c r="N331" s="413" t="str">
        <f t="shared" si="9"/>
        <v>-</v>
      </c>
    </row>
    <row r="332" spans="1:14" s="251" customFormat="1" ht="12.75" hidden="1" outlineLevel="1">
      <c r="A332" s="361"/>
      <c r="B332" s="252">
        <v>314</v>
      </c>
      <c r="C332" s="252"/>
      <c r="D332" s="252"/>
      <c r="E332" s="252"/>
      <c r="F332" s="252"/>
      <c r="G332" s="252"/>
      <c r="H332" s="252"/>
      <c r="I332" s="396"/>
      <c r="J332" s="252"/>
      <c r="K332" s="399" t="s">
        <v>333</v>
      </c>
      <c r="L332" s="399" t="s">
        <v>333</v>
      </c>
      <c r="M332" s="254" t="str">
        <f t="shared" si="8"/>
        <v>-</v>
      </c>
      <c r="N332" s="413" t="str">
        <f t="shared" si="9"/>
        <v>-</v>
      </c>
    </row>
    <row r="333" spans="1:14" s="251" customFormat="1" ht="12.75" hidden="1" outlineLevel="1">
      <c r="A333" s="361"/>
      <c r="B333" s="252">
        <v>315</v>
      </c>
      <c r="C333" s="252"/>
      <c r="D333" s="252"/>
      <c r="E333" s="252"/>
      <c r="F333" s="252"/>
      <c r="G333" s="252"/>
      <c r="H333" s="252"/>
      <c r="I333" s="396"/>
      <c r="J333" s="252"/>
      <c r="K333" s="399" t="s">
        <v>333</v>
      </c>
      <c r="L333" s="399" t="s">
        <v>333</v>
      </c>
      <c r="M333" s="254" t="str">
        <f t="shared" si="8"/>
        <v>-</v>
      </c>
      <c r="N333" s="413" t="str">
        <f t="shared" si="9"/>
        <v>-</v>
      </c>
    </row>
    <row r="334" spans="1:14" s="251" customFormat="1" ht="12.75" hidden="1" outlineLevel="1">
      <c r="A334" s="361"/>
      <c r="B334" s="252">
        <v>316</v>
      </c>
      <c r="C334" s="252"/>
      <c r="D334" s="252"/>
      <c r="E334" s="252"/>
      <c r="F334" s="252"/>
      <c r="G334" s="252"/>
      <c r="H334" s="252"/>
      <c r="I334" s="396"/>
      <c r="J334" s="252"/>
      <c r="K334" s="399" t="s">
        <v>333</v>
      </c>
      <c r="L334" s="399" t="s">
        <v>333</v>
      </c>
      <c r="M334" s="254" t="str">
        <f t="shared" si="8"/>
        <v>-</v>
      </c>
      <c r="N334" s="413" t="str">
        <f t="shared" si="9"/>
        <v>-</v>
      </c>
    </row>
    <row r="335" spans="1:14" s="251" customFormat="1" ht="12.75" hidden="1" outlineLevel="1">
      <c r="A335" s="361"/>
      <c r="B335" s="252">
        <v>317</v>
      </c>
      <c r="C335" s="252"/>
      <c r="D335" s="252"/>
      <c r="E335" s="252"/>
      <c r="F335" s="252"/>
      <c r="G335" s="252"/>
      <c r="H335" s="252"/>
      <c r="I335" s="396"/>
      <c r="J335" s="252"/>
      <c r="K335" s="399" t="s">
        <v>333</v>
      </c>
      <c r="L335" s="399" t="s">
        <v>333</v>
      </c>
      <c r="M335" s="254" t="str">
        <f t="shared" si="8"/>
        <v>-</v>
      </c>
      <c r="N335" s="413" t="str">
        <f t="shared" si="9"/>
        <v>-</v>
      </c>
    </row>
    <row r="336" spans="1:14" s="251" customFormat="1" ht="12.75" hidden="1" outlineLevel="1">
      <c r="A336" s="361"/>
      <c r="B336" s="252">
        <v>318</v>
      </c>
      <c r="C336" s="252"/>
      <c r="D336" s="252"/>
      <c r="E336" s="252"/>
      <c r="F336" s="252"/>
      <c r="G336" s="252"/>
      <c r="H336" s="252"/>
      <c r="I336" s="396"/>
      <c r="J336" s="252"/>
      <c r="K336" s="399" t="s">
        <v>333</v>
      </c>
      <c r="L336" s="399" t="s">
        <v>333</v>
      </c>
      <c r="M336" s="254" t="str">
        <f t="shared" si="8"/>
        <v>-</v>
      </c>
      <c r="N336" s="413" t="str">
        <f t="shared" si="9"/>
        <v>-</v>
      </c>
    </row>
    <row r="337" spans="1:14" s="251" customFormat="1" ht="12.75" hidden="1" outlineLevel="1">
      <c r="A337" s="361"/>
      <c r="B337" s="252">
        <v>319</v>
      </c>
      <c r="C337" s="252"/>
      <c r="D337" s="252"/>
      <c r="E337" s="252"/>
      <c r="F337" s="252"/>
      <c r="G337" s="252"/>
      <c r="H337" s="252"/>
      <c r="I337" s="396"/>
      <c r="J337" s="252"/>
      <c r="K337" s="399" t="s">
        <v>333</v>
      </c>
      <c r="L337" s="399" t="s">
        <v>333</v>
      </c>
      <c r="M337" s="254" t="str">
        <f t="shared" si="8"/>
        <v>-</v>
      </c>
      <c r="N337" s="413" t="str">
        <f t="shared" si="9"/>
        <v>-</v>
      </c>
    </row>
    <row r="338" spans="1:14" s="251" customFormat="1" ht="12.75" hidden="1" outlineLevel="1">
      <c r="A338" s="361"/>
      <c r="B338" s="252">
        <v>320</v>
      </c>
      <c r="C338" s="252"/>
      <c r="D338" s="252"/>
      <c r="E338" s="252"/>
      <c r="F338" s="252"/>
      <c r="G338" s="252"/>
      <c r="H338" s="252"/>
      <c r="I338" s="396"/>
      <c r="J338" s="252"/>
      <c r="K338" s="399" t="s">
        <v>333</v>
      </c>
      <c r="L338" s="399" t="s">
        <v>333</v>
      </c>
      <c r="M338" s="254" t="str">
        <f t="shared" si="8"/>
        <v>-</v>
      </c>
      <c r="N338" s="413" t="str">
        <f t="shared" si="9"/>
        <v>-</v>
      </c>
    </row>
    <row r="339" spans="1:14" s="251" customFormat="1" ht="12.75" hidden="1" outlineLevel="1">
      <c r="A339" s="361"/>
      <c r="B339" s="252">
        <v>321</v>
      </c>
      <c r="C339" s="252"/>
      <c r="D339" s="252"/>
      <c r="E339" s="252"/>
      <c r="F339" s="252"/>
      <c r="G339" s="252"/>
      <c r="H339" s="252"/>
      <c r="I339" s="396"/>
      <c r="J339" s="252"/>
      <c r="K339" s="399" t="s">
        <v>333</v>
      </c>
      <c r="L339" s="399" t="s">
        <v>333</v>
      </c>
      <c r="M339" s="254" t="str">
        <f t="shared" si="8"/>
        <v>-</v>
      </c>
      <c r="N339" s="413" t="str">
        <f t="shared" si="9"/>
        <v>-</v>
      </c>
    </row>
    <row r="340" spans="1:14" s="251" customFormat="1" ht="12.75" hidden="1" outlineLevel="1">
      <c r="A340" s="361"/>
      <c r="B340" s="252">
        <v>322</v>
      </c>
      <c r="C340" s="252"/>
      <c r="D340" s="252"/>
      <c r="E340" s="252"/>
      <c r="F340" s="252"/>
      <c r="G340" s="252"/>
      <c r="H340" s="252"/>
      <c r="I340" s="396"/>
      <c r="J340" s="252"/>
      <c r="K340" s="399" t="s">
        <v>333</v>
      </c>
      <c r="L340" s="399" t="s">
        <v>333</v>
      </c>
      <c r="M340" s="254" t="str">
        <f t="shared" ref="M340:M403" si="10">IF(H340=0,"-",IF(AND(H340&gt;=$L$13,H340&lt;=$K$11),"Корректная дата", "Некорректная дата"))</f>
        <v>-</v>
      </c>
      <c r="N340" s="413" t="str">
        <f t="shared" ref="N340:N403" si="11">IF(ISERROR(I340*1)=TRUE,"Некорректный формат",IF(I340&gt;=100000,"Корректная сумма", IF(I340=0,"-","Рекомендуемая мин. сумма в п/п не менее 100 000 руб.")))</f>
        <v>-</v>
      </c>
    </row>
    <row r="341" spans="1:14" s="251" customFormat="1" ht="12.75" hidden="1" outlineLevel="1">
      <c r="A341" s="361"/>
      <c r="B341" s="252">
        <v>323</v>
      </c>
      <c r="C341" s="252"/>
      <c r="D341" s="252"/>
      <c r="E341" s="252"/>
      <c r="F341" s="252"/>
      <c r="G341" s="252"/>
      <c r="H341" s="252"/>
      <c r="I341" s="396"/>
      <c r="J341" s="252"/>
      <c r="K341" s="399" t="s">
        <v>333</v>
      </c>
      <c r="L341" s="399" t="s">
        <v>333</v>
      </c>
      <c r="M341" s="254" t="str">
        <f t="shared" si="10"/>
        <v>-</v>
      </c>
      <c r="N341" s="413" t="str">
        <f t="shared" si="11"/>
        <v>-</v>
      </c>
    </row>
    <row r="342" spans="1:14" s="251" customFormat="1" ht="12.75" hidden="1" outlineLevel="1">
      <c r="A342" s="361"/>
      <c r="B342" s="252">
        <v>324</v>
      </c>
      <c r="C342" s="252"/>
      <c r="D342" s="252"/>
      <c r="E342" s="252"/>
      <c r="F342" s="252"/>
      <c r="G342" s="252"/>
      <c r="H342" s="252"/>
      <c r="I342" s="396"/>
      <c r="J342" s="252"/>
      <c r="K342" s="399" t="s">
        <v>333</v>
      </c>
      <c r="L342" s="399" t="s">
        <v>333</v>
      </c>
      <c r="M342" s="254" t="str">
        <f t="shared" si="10"/>
        <v>-</v>
      </c>
      <c r="N342" s="413" t="str">
        <f t="shared" si="11"/>
        <v>-</v>
      </c>
    </row>
    <row r="343" spans="1:14" s="251" customFormat="1" ht="12.75" hidden="1" outlineLevel="1">
      <c r="A343" s="361"/>
      <c r="B343" s="252">
        <v>325</v>
      </c>
      <c r="C343" s="252"/>
      <c r="D343" s="252"/>
      <c r="E343" s="252"/>
      <c r="F343" s="252"/>
      <c r="G343" s="252"/>
      <c r="H343" s="252"/>
      <c r="I343" s="396"/>
      <c r="J343" s="252"/>
      <c r="K343" s="399" t="s">
        <v>333</v>
      </c>
      <c r="L343" s="399" t="s">
        <v>333</v>
      </c>
      <c r="M343" s="254" t="str">
        <f t="shared" si="10"/>
        <v>-</v>
      </c>
      <c r="N343" s="413" t="str">
        <f t="shared" si="11"/>
        <v>-</v>
      </c>
    </row>
    <row r="344" spans="1:14" s="251" customFormat="1" ht="12.75" hidden="1" outlineLevel="1">
      <c r="A344" s="361"/>
      <c r="B344" s="252">
        <v>326</v>
      </c>
      <c r="C344" s="252"/>
      <c r="D344" s="252"/>
      <c r="E344" s="252"/>
      <c r="F344" s="252"/>
      <c r="G344" s="252"/>
      <c r="H344" s="252"/>
      <c r="I344" s="396"/>
      <c r="J344" s="252"/>
      <c r="K344" s="399" t="s">
        <v>333</v>
      </c>
      <c r="L344" s="399" t="s">
        <v>333</v>
      </c>
      <c r="M344" s="254" t="str">
        <f t="shared" si="10"/>
        <v>-</v>
      </c>
      <c r="N344" s="413" t="str">
        <f t="shared" si="11"/>
        <v>-</v>
      </c>
    </row>
    <row r="345" spans="1:14" s="251" customFormat="1" ht="12.75" hidden="1" outlineLevel="1">
      <c r="A345" s="361"/>
      <c r="B345" s="252">
        <v>327</v>
      </c>
      <c r="C345" s="252"/>
      <c r="D345" s="252"/>
      <c r="E345" s="252"/>
      <c r="F345" s="252"/>
      <c r="G345" s="252"/>
      <c r="H345" s="252"/>
      <c r="I345" s="396"/>
      <c r="J345" s="252"/>
      <c r="K345" s="399" t="s">
        <v>333</v>
      </c>
      <c r="L345" s="399" t="s">
        <v>333</v>
      </c>
      <c r="M345" s="254" t="str">
        <f t="shared" si="10"/>
        <v>-</v>
      </c>
      <c r="N345" s="413" t="str">
        <f t="shared" si="11"/>
        <v>-</v>
      </c>
    </row>
    <row r="346" spans="1:14" s="251" customFormat="1" ht="12.75" hidden="1" outlineLevel="1">
      <c r="A346" s="361"/>
      <c r="B346" s="252">
        <v>328</v>
      </c>
      <c r="C346" s="252"/>
      <c r="D346" s="252"/>
      <c r="E346" s="252"/>
      <c r="F346" s="252"/>
      <c r="G346" s="252"/>
      <c r="H346" s="252"/>
      <c r="I346" s="396"/>
      <c r="J346" s="252"/>
      <c r="K346" s="399" t="s">
        <v>333</v>
      </c>
      <c r="L346" s="399" t="s">
        <v>333</v>
      </c>
      <c r="M346" s="254" t="str">
        <f t="shared" si="10"/>
        <v>-</v>
      </c>
      <c r="N346" s="413" t="str">
        <f t="shared" si="11"/>
        <v>-</v>
      </c>
    </row>
    <row r="347" spans="1:14" s="251" customFormat="1" ht="12.75" hidden="1" outlineLevel="1">
      <c r="A347" s="361"/>
      <c r="B347" s="252">
        <v>329</v>
      </c>
      <c r="C347" s="252"/>
      <c r="D347" s="252"/>
      <c r="E347" s="252"/>
      <c r="F347" s="252"/>
      <c r="G347" s="252"/>
      <c r="H347" s="252"/>
      <c r="I347" s="396"/>
      <c r="J347" s="252"/>
      <c r="K347" s="399" t="s">
        <v>333</v>
      </c>
      <c r="L347" s="399" t="s">
        <v>333</v>
      </c>
      <c r="M347" s="254" t="str">
        <f t="shared" si="10"/>
        <v>-</v>
      </c>
      <c r="N347" s="413" t="str">
        <f t="shared" si="11"/>
        <v>-</v>
      </c>
    </row>
    <row r="348" spans="1:14" s="251" customFormat="1" ht="12.75" hidden="1" outlineLevel="1">
      <c r="A348" s="361"/>
      <c r="B348" s="252">
        <v>330</v>
      </c>
      <c r="C348" s="252"/>
      <c r="D348" s="252"/>
      <c r="E348" s="252"/>
      <c r="F348" s="252"/>
      <c r="G348" s="252"/>
      <c r="H348" s="252"/>
      <c r="I348" s="396"/>
      <c r="J348" s="252"/>
      <c r="K348" s="399" t="s">
        <v>333</v>
      </c>
      <c r="L348" s="399" t="s">
        <v>333</v>
      </c>
      <c r="M348" s="254" t="str">
        <f t="shared" si="10"/>
        <v>-</v>
      </c>
      <c r="N348" s="413" t="str">
        <f t="shared" si="11"/>
        <v>-</v>
      </c>
    </row>
    <row r="349" spans="1:14" s="251" customFormat="1" ht="12.75" hidden="1" outlineLevel="1">
      <c r="A349" s="361"/>
      <c r="B349" s="252">
        <v>331</v>
      </c>
      <c r="C349" s="252"/>
      <c r="D349" s="252"/>
      <c r="E349" s="252"/>
      <c r="F349" s="252"/>
      <c r="G349" s="252"/>
      <c r="H349" s="252"/>
      <c r="I349" s="396"/>
      <c r="J349" s="252"/>
      <c r="K349" s="399" t="s">
        <v>333</v>
      </c>
      <c r="L349" s="399" t="s">
        <v>333</v>
      </c>
      <c r="M349" s="254" t="str">
        <f t="shared" si="10"/>
        <v>-</v>
      </c>
      <c r="N349" s="413" t="str">
        <f t="shared" si="11"/>
        <v>-</v>
      </c>
    </row>
    <row r="350" spans="1:14" s="251" customFormat="1" ht="12.75" hidden="1" outlineLevel="1">
      <c r="A350" s="361"/>
      <c r="B350" s="252">
        <v>332</v>
      </c>
      <c r="C350" s="252"/>
      <c r="D350" s="252"/>
      <c r="E350" s="252"/>
      <c r="F350" s="252"/>
      <c r="G350" s="252"/>
      <c r="H350" s="252"/>
      <c r="I350" s="396"/>
      <c r="J350" s="252"/>
      <c r="K350" s="399" t="s">
        <v>333</v>
      </c>
      <c r="L350" s="399" t="s">
        <v>333</v>
      </c>
      <c r="M350" s="254" t="str">
        <f t="shared" si="10"/>
        <v>-</v>
      </c>
      <c r="N350" s="413" t="str">
        <f t="shared" si="11"/>
        <v>-</v>
      </c>
    </row>
    <row r="351" spans="1:14" s="251" customFormat="1" ht="12.75" hidden="1" outlineLevel="1">
      <c r="A351" s="361"/>
      <c r="B351" s="252">
        <v>333</v>
      </c>
      <c r="C351" s="252"/>
      <c r="D351" s="252"/>
      <c r="E351" s="252"/>
      <c r="F351" s="252"/>
      <c r="G351" s="252"/>
      <c r="H351" s="252"/>
      <c r="I351" s="396"/>
      <c r="J351" s="252"/>
      <c r="K351" s="399" t="s">
        <v>333</v>
      </c>
      <c r="L351" s="399" t="s">
        <v>333</v>
      </c>
      <c r="M351" s="254" t="str">
        <f t="shared" si="10"/>
        <v>-</v>
      </c>
      <c r="N351" s="413" t="str">
        <f t="shared" si="11"/>
        <v>-</v>
      </c>
    </row>
    <row r="352" spans="1:14" s="251" customFormat="1" ht="12.75" hidden="1" outlineLevel="1">
      <c r="A352" s="361"/>
      <c r="B352" s="252">
        <v>334</v>
      </c>
      <c r="C352" s="252"/>
      <c r="D352" s="252"/>
      <c r="E352" s="252"/>
      <c r="F352" s="252"/>
      <c r="G352" s="252"/>
      <c r="H352" s="252"/>
      <c r="I352" s="396"/>
      <c r="J352" s="252"/>
      <c r="K352" s="399" t="s">
        <v>333</v>
      </c>
      <c r="L352" s="399" t="s">
        <v>333</v>
      </c>
      <c r="M352" s="254" t="str">
        <f t="shared" si="10"/>
        <v>-</v>
      </c>
      <c r="N352" s="413" t="str">
        <f t="shared" si="11"/>
        <v>-</v>
      </c>
    </row>
    <row r="353" spans="1:14" s="251" customFormat="1" ht="12.75" hidden="1" outlineLevel="1">
      <c r="A353" s="361"/>
      <c r="B353" s="252">
        <v>335</v>
      </c>
      <c r="C353" s="252"/>
      <c r="D353" s="252"/>
      <c r="E353" s="252"/>
      <c r="F353" s="252"/>
      <c r="G353" s="252"/>
      <c r="H353" s="252"/>
      <c r="I353" s="396"/>
      <c r="J353" s="252"/>
      <c r="K353" s="399" t="s">
        <v>333</v>
      </c>
      <c r="L353" s="399" t="s">
        <v>333</v>
      </c>
      <c r="M353" s="254" t="str">
        <f t="shared" si="10"/>
        <v>-</v>
      </c>
      <c r="N353" s="413" t="str">
        <f t="shared" si="11"/>
        <v>-</v>
      </c>
    </row>
    <row r="354" spans="1:14" s="251" customFormat="1" ht="12.75" hidden="1" outlineLevel="1">
      <c r="A354" s="361"/>
      <c r="B354" s="252">
        <v>336</v>
      </c>
      <c r="C354" s="252"/>
      <c r="D354" s="252"/>
      <c r="E354" s="252"/>
      <c r="F354" s="252"/>
      <c r="G354" s="252"/>
      <c r="H354" s="252"/>
      <c r="I354" s="396"/>
      <c r="J354" s="252"/>
      <c r="K354" s="399" t="s">
        <v>333</v>
      </c>
      <c r="L354" s="399" t="s">
        <v>333</v>
      </c>
      <c r="M354" s="254" t="str">
        <f t="shared" si="10"/>
        <v>-</v>
      </c>
      <c r="N354" s="413" t="str">
        <f t="shared" si="11"/>
        <v>-</v>
      </c>
    </row>
    <row r="355" spans="1:14" s="251" customFormat="1" ht="12.75" hidden="1" outlineLevel="1">
      <c r="A355" s="361"/>
      <c r="B355" s="252">
        <v>337</v>
      </c>
      <c r="C355" s="252"/>
      <c r="D355" s="252"/>
      <c r="E355" s="252"/>
      <c r="F355" s="252"/>
      <c r="G355" s="252"/>
      <c r="H355" s="252"/>
      <c r="I355" s="396"/>
      <c r="J355" s="252"/>
      <c r="K355" s="399" t="s">
        <v>333</v>
      </c>
      <c r="L355" s="399" t="s">
        <v>333</v>
      </c>
      <c r="M355" s="254" t="str">
        <f t="shared" si="10"/>
        <v>-</v>
      </c>
      <c r="N355" s="413" t="str">
        <f t="shared" si="11"/>
        <v>-</v>
      </c>
    </row>
    <row r="356" spans="1:14" s="251" customFormat="1" ht="12.75" hidden="1" outlineLevel="1">
      <c r="A356" s="361"/>
      <c r="B356" s="252">
        <v>338</v>
      </c>
      <c r="C356" s="252"/>
      <c r="D356" s="252"/>
      <c r="E356" s="252"/>
      <c r="F356" s="252"/>
      <c r="G356" s="252"/>
      <c r="H356" s="252"/>
      <c r="I356" s="396"/>
      <c r="J356" s="252"/>
      <c r="K356" s="399" t="s">
        <v>333</v>
      </c>
      <c r="L356" s="399" t="s">
        <v>333</v>
      </c>
      <c r="M356" s="254" t="str">
        <f t="shared" si="10"/>
        <v>-</v>
      </c>
      <c r="N356" s="413" t="str">
        <f t="shared" si="11"/>
        <v>-</v>
      </c>
    </row>
    <row r="357" spans="1:14" s="251" customFormat="1" ht="12.75" hidden="1" outlineLevel="1">
      <c r="A357" s="361"/>
      <c r="B357" s="252">
        <v>339</v>
      </c>
      <c r="C357" s="252"/>
      <c r="D357" s="252"/>
      <c r="E357" s="252"/>
      <c r="F357" s="252"/>
      <c r="G357" s="252"/>
      <c r="H357" s="252"/>
      <c r="I357" s="396"/>
      <c r="J357" s="252"/>
      <c r="K357" s="399" t="s">
        <v>333</v>
      </c>
      <c r="L357" s="399" t="s">
        <v>333</v>
      </c>
      <c r="M357" s="254" t="str">
        <f t="shared" si="10"/>
        <v>-</v>
      </c>
      <c r="N357" s="413" t="str">
        <f t="shared" si="11"/>
        <v>-</v>
      </c>
    </row>
    <row r="358" spans="1:14" s="251" customFormat="1" ht="12.75" hidden="1" outlineLevel="1">
      <c r="A358" s="361"/>
      <c r="B358" s="252">
        <v>340</v>
      </c>
      <c r="C358" s="252"/>
      <c r="D358" s="252"/>
      <c r="E358" s="252"/>
      <c r="F358" s="252"/>
      <c r="G358" s="252"/>
      <c r="H358" s="252"/>
      <c r="I358" s="396"/>
      <c r="J358" s="252"/>
      <c r="K358" s="399" t="s">
        <v>333</v>
      </c>
      <c r="L358" s="399" t="s">
        <v>333</v>
      </c>
      <c r="M358" s="254" t="str">
        <f t="shared" si="10"/>
        <v>-</v>
      </c>
      <c r="N358" s="413" t="str">
        <f t="shared" si="11"/>
        <v>-</v>
      </c>
    </row>
    <row r="359" spans="1:14" s="251" customFormat="1" ht="12.75" hidden="1" outlineLevel="1">
      <c r="A359" s="361"/>
      <c r="B359" s="252">
        <v>341</v>
      </c>
      <c r="C359" s="252"/>
      <c r="D359" s="252"/>
      <c r="E359" s="252"/>
      <c r="F359" s="252"/>
      <c r="G359" s="252"/>
      <c r="H359" s="252"/>
      <c r="I359" s="396"/>
      <c r="J359" s="252"/>
      <c r="K359" s="399" t="s">
        <v>333</v>
      </c>
      <c r="L359" s="399" t="s">
        <v>333</v>
      </c>
      <c r="M359" s="254" t="str">
        <f t="shared" si="10"/>
        <v>-</v>
      </c>
      <c r="N359" s="413" t="str">
        <f t="shared" si="11"/>
        <v>-</v>
      </c>
    </row>
    <row r="360" spans="1:14" s="251" customFormat="1" ht="12.75" hidden="1" outlineLevel="1">
      <c r="A360" s="361"/>
      <c r="B360" s="252">
        <v>342</v>
      </c>
      <c r="C360" s="252"/>
      <c r="D360" s="252"/>
      <c r="E360" s="252"/>
      <c r="F360" s="252"/>
      <c r="G360" s="252"/>
      <c r="H360" s="252"/>
      <c r="I360" s="396"/>
      <c r="J360" s="252"/>
      <c r="K360" s="399" t="s">
        <v>333</v>
      </c>
      <c r="L360" s="399" t="s">
        <v>333</v>
      </c>
      <c r="M360" s="254" t="str">
        <f t="shared" si="10"/>
        <v>-</v>
      </c>
      <c r="N360" s="413" t="str">
        <f t="shared" si="11"/>
        <v>-</v>
      </c>
    </row>
    <row r="361" spans="1:14" s="251" customFormat="1" ht="12.75" hidden="1" outlineLevel="1">
      <c r="A361" s="361"/>
      <c r="B361" s="252">
        <v>343</v>
      </c>
      <c r="C361" s="252"/>
      <c r="D361" s="252"/>
      <c r="E361" s="252"/>
      <c r="F361" s="252"/>
      <c r="G361" s="252"/>
      <c r="H361" s="252"/>
      <c r="I361" s="396"/>
      <c r="J361" s="252"/>
      <c r="K361" s="399" t="s">
        <v>333</v>
      </c>
      <c r="L361" s="399" t="s">
        <v>333</v>
      </c>
      <c r="M361" s="254" t="str">
        <f t="shared" si="10"/>
        <v>-</v>
      </c>
      <c r="N361" s="413" t="str">
        <f t="shared" si="11"/>
        <v>-</v>
      </c>
    </row>
    <row r="362" spans="1:14" s="251" customFormat="1" ht="12.75" hidden="1" outlineLevel="1">
      <c r="A362" s="361"/>
      <c r="B362" s="252">
        <v>344</v>
      </c>
      <c r="C362" s="252"/>
      <c r="D362" s="252"/>
      <c r="E362" s="252"/>
      <c r="F362" s="252"/>
      <c r="G362" s="252"/>
      <c r="H362" s="252"/>
      <c r="I362" s="396"/>
      <c r="J362" s="252"/>
      <c r="K362" s="399" t="s">
        <v>333</v>
      </c>
      <c r="L362" s="399" t="s">
        <v>333</v>
      </c>
      <c r="M362" s="254" t="str">
        <f t="shared" si="10"/>
        <v>-</v>
      </c>
      <c r="N362" s="413" t="str">
        <f t="shared" si="11"/>
        <v>-</v>
      </c>
    </row>
    <row r="363" spans="1:14" s="251" customFormat="1" ht="12.75" hidden="1" outlineLevel="1">
      <c r="A363" s="361"/>
      <c r="B363" s="252">
        <v>345</v>
      </c>
      <c r="C363" s="252"/>
      <c r="D363" s="252"/>
      <c r="E363" s="252"/>
      <c r="F363" s="252"/>
      <c r="G363" s="252"/>
      <c r="H363" s="252"/>
      <c r="I363" s="396"/>
      <c r="J363" s="252"/>
      <c r="K363" s="399" t="s">
        <v>333</v>
      </c>
      <c r="L363" s="399" t="s">
        <v>333</v>
      </c>
      <c r="M363" s="254" t="str">
        <f t="shared" si="10"/>
        <v>-</v>
      </c>
      <c r="N363" s="413" t="str">
        <f t="shared" si="11"/>
        <v>-</v>
      </c>
    </row>
    <row r="364" spans="1:14" s="251" customFormat="1" ht="12.75" hidden="1" outlineLevel="1">
      <c r="A364" s="361"/>
      <c r="B364" s="252">
        <v>346</v>
      </c>
      <c r="C364" s="252"/>
      <c r="D364" s="252"/>
      <c r="E364" s="252"/>
      <c r="F364" s="252"/>
      <c r="G364" s="252"/>
      <c r="H364" s="252"/>
      <c r="I364" s="396"/>
      <c r="J364" s="252"/>
      <c r="K364" s="399" t="s">
        <v>333</v>
      </c>
      <c r="L364" s="399" t="s">
        <v>333</v>
      </c>
      <c r="M364" s="254" t="str">
        <f t="shared" si="10"/>
        <v>-</v>
      </c>
      <c r="N364" s="413" t="str">
        <f t="shared" si="11"/>
        <v>-</v>
      </c>
    </row>
    <row r="365" spans="1:14" s="251" customFormat="1" ht="12.75" hidden="1" outlineLevel="1">
      <c r="A365" s="361"/>
      <c r="B365" s="252">
        <v>347</v>
      </c>
      <c r="C365" s="252"/>
      <c r="D365" s="252"/>
      <c r="E365" s="252"/>
      <c r="F365" s="252"/>
      <c r="G365" s="252"/>
      <c r="H365" s="252"/>
      <c r="I365" s="396"/>
      <c r="J365" s="252"/>
      <c r="K365" s="399" t="s">
        <v>333</v>
      </c>
      <c r="L365" s="399" t="s">
        <v>333</v>
      </c>
      <c r="M365" s="254" t="str">
        <f t="shared" si="10"/>
        <v>-</v>
      </c>
      <c r="N365" s="413" t="str">
        <f t="shared" si="11"/>
        <v>-</v>
      </c>
    </row>
    <row r="366" spans="1:14" s="251" customFormat="1" ht="12.75" hidden="1" outlineLevel="1">
      <c r="A366" s="361"/>
      <c r="B366" s="252">
        <v>348</v>
      </c>
      <c r="C366" s="252"/>
      <c r="D366" s="252"/>
      <c r="E366" s="252"/>
      <c r="F366" s="252"/>
      <c r="G366" s="252"/>
      <c r="H366" s="252"/>
      <c r="I366" s="396"/>
      <c r="J366" s="252"/>
      <c r="K366" s="399" t="s">
        <v>333</v>
      </c>
      <c r="L366" s="399" t="s">
        <v>333</v>
      </c>
      <c r="M366" s="254" t="str">
        <f t="shared" si="10"/>
        <v>-</v>
      </c>
      <c r="N366" s="413" t="str">
        <f t="shared" si="11"/>
        <v>-</v>
      </c>
    </row>
    <row r="367" spans="1:14" s="251" customFormat="1" ht="12.75" hidden="1" outlineLevel="1">
      <c r="A367" s="361"/>
      <c r="B367" s="252">
        <v>349</v>
      </c>
      <c r="C367" s="252"/>
      <c r="D367" s="252"/>
      <c r="E367" s="252"/>
      <c r="F367" s="252"/>
      <c r="G367" s="252"/>
      <c r="H367" s="252"/>
      <c r="I367" s="396"/>
      <c r="J367" s="252"/>
      <c r="K367" s="399" t="s">
        <v>333</v>
      </c>
      <c r="L367" s="399" t="s">
        <v>333</v>
      </c>
      <c r="M367" s="254" t="str">
        <f t="shared" si="10"/>
        <v>-</v>
      </c>
      <c r="N367" s="413" t="str">
        <f t="shared" si="11"/>
        <v>-</v>
      </c>
    </row>
    <row r="368" spans="1:14" s="251" customFormat="1" ht="12.75" hidden="1" outlineLevel="1">
      <c r="A368" s="361"/>
      <c r="B368" s="252">
        <v>350</v>
      </c>
      <c r="C368" s="252"/>
      <c r="D368" s="252"/>
      <c r="E368" s="252"/>
      <c r="F368" s="252"/>
      <c r="G368" s="252"/>
      <c r="H368" s="252"/>
      <c r="I368" s="396"/>
      <c r="J368" s="252"/>
      <c r="K368" s="399" t="s">
        <v>333</v>
      </c>
      <c r="L368" s="399" t="s">
        <v>333</v>
      </c>
      <c r="M368" s="254" t="str">
        <f t="shared" si="10"/>
        <v>-</v>
      </c>
      <c r="N368" s="413" t="str">
        <f t="shared" si="11"/>
        <v>-</v>
      </c>
    </row>
    <row r="369" spans="1:14" s="251" customFormat="1" ht="12.75" hidden="1" outlineLevel="1">
      <c r="A369" s="361"/>
      <c r="B369" s="252">
        <v>351</v>
      </c>
      <c r="C369" s="252"/>
      <c r="D369" s="252"/>
      <c r="E369" s="252"/>
      <c r="F369" s="252"/>
      <c r="G369" s="252"/>
      <c r="H369" s="252"/>
      <c r="I369" s="396"/>
      <c r="J369" s="252"/>
      <c r="K369" s="399" t="s">
        <v>333</v>
      </c>
      <c r="L369" s="399" t="s">
        <v>333</v>
      </c>
      <c r="M369" s="254" t="str">
        <f t="shared" si="10"/>
        <v>-</v>
      </c>
      <c r="N369" s="413" t="str">
        <f t="shared" si="11"/>
        <v>-</v>
      </c>
    </row>
    <row r="370" spans="1:14" s="251" customFormat="1" ht="12.75" hidden="1" outlineLevel="1">
      <c r="A370" s="361"/>
      <c r="B370" s="252">
        <v>352</v>
      </c>
      <c r="C370" s="252"/>
      <c r="D370" s="252"/>
      <c r="E370" s="252"/>
      <c r="F370" s="252"/>
      <c r="G370" s="252"/>
      <c r="H370" s="252"/>
      <c r="I370" s="396"/>
      <c r="J370" s="252"/>
      <c r="K370" s="399" t="s">
        <v>333</v>
      </c>
      <c r="L370" s="399" t="s">
        <v>333</v>
      </c>
      <c r="M370" s="254" t="str">
        <f t="shared" si="10"/>
        <v>-</v>
      </c>
      <c r="N370" s="413" t="str">
        <f t="shared" si="11"/>
        <v>-</v>
      </c>
    </row>
    <row r="371" spans="1:14" s="251" customFormat="1" ht="12.75" hidden="1" outlineLevel="1">
      <c r="A371" s="361"/>
      <c r="B371" s="252">
        <v>353</v>
      </c>
      <c r="C371" s="252"/>
      <c r="D371" s="252"/>
      <c r="E371" s="252"/>
      <c r="F371" s="252"/>
      <c r="G371" s="252"/>
      <c r="H371" s="252"/>
      <c r="I371" s="396"/>
      <c r="J371" s="252"/>
      <c r="K371" s="399" t="s">
        <v>333</v>
      </c>
      <c r="L371" s="399" t="s">
        <v>333</v>
      </c>
      <c r="M371" s="254" t="str">
        <f t="shared" si="10"/>
        <v>-</v>
      </c>
      <c r="N371" s="413" t="str">
        <f t="shared" si="11"/>
        <v>-</v>
      </c>
    </row>
    <row r="372" spans="1:14" s="251" customFormat="1" ht="12.75" hidden="1" outlineLevel="1">
      <c r="A372" s="361"/>
      <c r="B372" s="252">
        <v>354</v>
      </c>
      <c r="C372" s="252"/>
      <c r="D372" s="252"/>
      <c r="E372" s="252"/>
      <c r="F372" s="252"/>
      <c r="G372" s="252"/>
      <c r="H372" s="252"/>
      <c r="I372" s="396"/>
      <c r="J372" s="252"/>
      <c r="K372" s="399" t="s">
        <v>333</v>
      </c>
      <c r="L372" s="399" t="s">
        <v>333</v>
      </c>
      <c r="M372" s="254" t="str">
        <f t="shared" si="10"/>
        <v>-</v>
      </c>
      <c r="N372" s="413" t="str">
        <f t="shared" si="11"/>
        <v>-</v>
      </c>
    </row>
    <row r="373" spans="1:14" s="251" customFormat="1" ht="12.75" hidden="1" outlineLevel="1">
      <c r="A373" s="361"/>
      <c r="B373" s="252">
        <v>355</v>
      </c>
      <c r="C373" s="252"/>
      <c r="D373" s="252"/>
      <c r="E373" s="252"/>
      <c r="F373" s="252"/>
      <c r="G373" s="252"/>
      <c r="H373" s="252"/>
      <c r="I373" s="396"/>
      <c r="J373" s="252"/>
      <c r="K373" s="399" t="s">
        <v>333</v>
      </c>
      <c r="L373" s="399" t="s">
        <v>333</v>
      </c>
      <c r="M373" s="254" t="str">
        <f t="shared" si="10"/>
        <v>-</v>
      </c>
      <c r="N373" s="413" t="str">
        <f t="shared" si="11"/>
        <v>-</v>
      </c>
    </row>
    <row r="374" spans="1:14" s="251" customFormat="1" ht="12.75" hidden="1" outlineLevel="1">
      <c r="A374" s="361"/>
      <c r="B374" s="252">
        <v>356</v>
      </c>
      <c r="C374" s="252"/>
      <c r="D374" s="252"/>
      <c r="E374" s="252"/>
      <c r="F374" s="252"/>
      <c r="G374" s="252"/>
      <c r="H374" s="252"/>
      <c r="I374" s="396"/>
      <c r="J374" s="252"/>
      <c r="K374" s="399" t="s">
        <v>333</v>
      </c>
      <c r="L374" s="399" t="s">
        <v>333</v>
      </c>
      <c r="M374" s="254" t="str">
        <f t="shared" si="10"/>
        <v>-</v>
      </c>
      <c r="N374" s="413" t="str">
        <f t="shared" si="11"/>
        <v>-</v>
      </c>
    </row>
    <row r="375" spans="1:14" s="251" customFormat="1" ht="12.75" hidden="1" outlineLevel="1">
      <c r="A375" s="361"/>
      <c r="B375" s="252">
        <v>357</v>
      </c>
      <c r="C375" s="252"/>
      <c r="D375" s="252"/>
      <c r="E375" s="252"/>
      <c r="F375" s="252"/>
      <c r="G375" s="252"/>
      <c r="H375" s="252"/>
      <c r="I375" s="396"/>
      <c r="J375" s="252"/>
      <c r="K375" s="399" t="s">
        <v>333</v>
      </c>
      <c r="L375" s="399" t="s">
        <v>333</v>
      </c>
      <c r="M375" s="254" t="str">
        <f t="shared" si="10"/>
        <v>-</v>
      </c>
      <c r="N375" s="413" t="str">
        <f t="shared" si="11"/>
        <v>-</v>
      </c>
    </row>
    <row r="376" spans="1:14" s="251" customFormat="1" ht="12.75" hidden="1" outlineLevel="1">
      <c r="A376" s="361"/>
      <c r="B376" s="252">
        <v>358</v>
      </c>
      <c r="C376" s="252"/>
      <c r="D376" s="252"/>
      <c r="E376" s="252"/>
      <c r="F376" s="252"/>
      <c r="G376" s="252"/>
      <c r="H376" s="252"/>
      <c r="I376" s="396"/>
      <c r="J376" s="252"/>
      <c r="K376" s="399" t="s">
        <v>333</v>
      </c>
      <c r="L376" s="399" t="s">
        <v>333</v>
      </c>
      <c r="M376" s="254" t="str">
        <f t="shared" si="10"/>
        <v>-</v>
      </c>
      <c r="N376" s="413" t="str">
        <f t="shared" si="11"/>
        <v>-</v>
      </c>
    </row>
    <row r="377" spans="1:14" s="251" customFormat="1" ht="12.75" hidden="1" outlineLevel="1">
      <c r="A377" s="361"/>
      <c r="B377" s="252">
        <v>359</v>
      </c>
      <c r="C377" s="252"/>
      <c r="D377" s="252"/>
      <c r="E377" s="252"/>
      <c r="F377" s="252"/>
      <c r="G377" s="252"/>
      <c r="H377" s="252"/>
      <c r="I377" s="396"/>
      <c r="J377" s="252"/>
      <c r="K377" s="399" t="s">
        <v>333</v>
      </c>
      <c r="L377" s="399" t="s">
        <v>333</v>
      </c>
      <c r="M377" s="254" t="str">
        <f t="shared" si="10"/>
        <v>-</v>
      </c>
      <c r="N377" s="413" t="str">
        <f t="shared" si="11"/>
        <v>-</v>
      </c>
    </row>
    <row r="378" spans="1:14" s="251" customFormat="1" ht="12.75" hidden="1" outlineLevel="1">
      <c r="A378" s="361"/>
      <c r="B378" s="252">
        <v>360</v>
      </c>
      <c r="C378" s="252"/>
      <c r="D378" s="252"/>
      <c r="E378" s="252"/>
      <c r="F378" s="252"/>
      <c r="G378" s="252"/>
      <c r="H378" s="252"/>
      <c r="I378" s="396"/>
      <c r="J378" s="252"/>
      <c r="K378" s="399" t="s">
        <v>333</v>
      </c>
      <c r="L378" s="399" t="s">
        <v>333</v>
      </c>
      <c r="M378" s="254" t="str">
        <f t="shared" si="10"/>
        <v>-</v>
      </c>
      <c r="N378" s="413" t="str">
        <f t="shared" si="11"/>
        <v>-</v>
      </c>
    </row>
    <row r="379" spans="1:14" s="251" customFormat="1" ht="12.75" hidden="1" outlineLevel="1">
      <c r="A379" s="361"/>
      <c r="B379" s="252">
        <v>361</v>
      </c>
      <c r="C379" s="252"/>
      <c r="D379" s="252"/>
      <c r="E379" s="252"/>
      <c r="F379" s="252"/>
      <c r="G379" s="252"/>
      <c r="H379" s="252"/>
      <c r="I379" s="396"/>
      <c r="J379" s="252"/>
      <c r="K379" s="399" t="s">
        <v>333</v>
      </c>
      <c r="L379" s="399" t="s">
        <v>333</v>
      </c>
      <c r="M379" s="254" t="str">
        <f t="shared" si="10"/>
        <v>-</v>
      </c>
      <c r="N379" s="413" t="str">
        <f t="shared" si="11"/>
        <v>-</v>
      </c>
    </row>
    <row r="380" spans="1:14" s="251" customFormat="1" ht="12.75" hidden="1" outlineLevel="1">
      <c r="A380" s="361"/>
      <c r="B380" s="252">
        <v>362</v>
      </c>
      <c r="C380" s="252"/>
      <c r="D380" s="252"/>
      <c r="E380" s="252"/>
      <c r="F380" s="252"/>
      <c r="G380" s="252"/>
      <c r="H380" s="252"/>
      <c r="I380" s="396"/>
      <c r="J380" s="252"/>
      <c r="K380" s="399" t="s">
        <v>333</v>
      </c>
      <c r="L380" s="399" t="s">
        <v>333</v>
      </c>
      <c r="M380" s="254" t="str">
        <f t="shared" si="10"/>
        <v>-</v>
      </c>
      <c r="N380" s="413" t="str">
        <f t="shared" si="11"/>
        <v>-</v>
      </c>
    </row>
    <row r="381" spans="1:14" s="251" customFormat="1" ht="12.75" hidden="1" outlineLevel="1">
      <c r="A381" s="361"/>
      <c r="B381" s="252">
        <v>363</v>
      </c>
      <c r="C381" s="252"/>
      <c r="D381" s="252"/>
      <c r="E381" s="252"/>
      <c r="F381" s="252"/>
      <c r="G381" s="252"/>
      <c r="H381" s="252"/>
      <c r="I381" s="396"/>
      <c r="J381" s="252"/>
      <c r="K381" s="399" t="s">
        <v>333</v>
      </c>
      <c r="L381" s="399" t="s">
        <v>333</v>
      </c>
      <c r="M381" s="254" t="str">
        <f t="shared" si="10"/>
        <v>-</v>
      </c>
      <c r="N381" s="413" t="str">
        <f t="shared" si="11"/>
        <v>-</v>
      </c>
    </row>
    <row r="382" spans="1:14" s="251" customFormat="1" ht="12.75" hidden="1" outlineLevel="1">
      <c r="A382" s="361"/>
      <c r="B382" s="252">
        <v>364</v>
      </c>
      <c r="C382" s="252"/>
      <c r="D382" s="252"/>
      <c r="E382" s="252"/>
      <c r="F382" s="252"/>
      <c r="G382" s="252"/>
      <c r="H382" s="252"/>
      <c r="I382" s="396"/>
      <c r="J382" s="252"/>
      <c r="K382" s="399" t="s">
        <v>333</v>
      </c>
      <c r="L382" s="399" t="s">
        <v>333</v>
      </c>
      <c r="M382" s="254" t="str">
        <f t="shared" si="10"/>
        <v>-</v>
      </c>
      <c r="N382" s="413" t="str">
        <f t="shared" si="11"/>
        <v>-</v>
      </c>
    </row>
    <row r="383" spans="1:14" s="251" customFormat="1" ht="12.75" hidden="1" outlineLevel="1">
      <c r="A383" s="361"/>
      <c r="B383" s="252">
        <v>365</v>
      </c>
      <c r="C383" s="252"/>
      <c r="D383" s="252"/>
      <c r="E383" s="252"/>
      <c r="F383" s="252"/>
      <c r="G383" s="252"/>
      <c r="H383" s="252"/>
      <c r="I383" s="396"/>
      <c r="J383" s="252"/>
      <c r="K383" s="399" t="s">
        <v>333</v>
      </c>
      <c r="L383" s="399" t="s">
        <v>333</v>
      </c>
      <c r="M383" s="254" t="str">
        <f t="shared" si="10"/>
        <v>-</v>
      </c>
      <c r="N383" s="413" t="str">
        <f t="shared" si="11"/>
        <v>-</v>
      </c>
    </row>
    <row r="384" spans="1:14" s="251" customFormat="1" ht="12.75" hidden="1" outlineLevel="1">
      <c r="A384" s="361"/>
      <c r="B384" s="252">
        <v>366</v>
      </c>
      <c r="C384" s="252"/>
      <c r="D384" s="252"/>
      <c r="E384" s="252"/>
      <c r="F384" s="252"/>
      <c r="G384" s="252"/>
      <c r="H384" s="252"/>
      <c r="I384" s="396"/>
      <c r="J384" s="252"/>
      <c r="K384" s="399" t="s">
        <v>333</v>
      </c>
      <c r="L384" s="399" t="s">
        <v>333</v>
      </c>
      <c r="M384" s="254" t="str">
        <f t="shared" si="10"/>
        <v>-</v>
      </c>
      <c r="N384" s="413" t="str">
        <f t="shared" si="11"/>
        <v>-</v>
      </c>
    </row>
    <row r="385" spans="1:14" s="251" customFormat="1" ht="12.75" hidden="1" outlineLevel="1">
      <c r="A385" s="361"/>
      <c r="B385" s="252">
        <v>367</v>
      </c>
      <c r="C385" s="252"/>
      <c r="D385" s="252"/>
      <c r="E385" s="252"/>
      <c r="F385" s="252"/>
      <c r="G385" s="252"/>
      <c r="H385" s="252"/>
      <c r="I385" s="396"/>
      <c r="J385" s="252"/>
      <c r="K385" s="399" t="s">
        <v>333</v>
      </c>
      <c r="L385" s="399" t="s">
        <v>333</v>
      </c>
      <c r="M385" s="254" t="str">
        <f t="shared" si="10"/>
        <v>-</v>
      </c>
      <c r="N385" s="413" t="str">
        <f t="shared" si="11"/>
        <v>-</v>
      </c>
    </row>
    <row r="386" spans="1:14" s="251" customFormat="1" ht="12.75" hidden="1" outlineLevel="1">
      <c r="A386" s="361"/>
      <c r="B386" s="252">
        <v>368</v>
      </c>
      <c r="C386" s="252"/>
      <c r="D386" s="252"/>
      <c r="E386" s="252"/>
      <c r="F386" s="252"/>
      <c r="G386" s="252"/>
      <c r="H386" s="252"/>
      <c r="I386" s="396"/>
      <c r="J386" s="252"/>
      <c r="K386" s="399" t="s">
        <v>333</v>
      </c>
      <c r="L386" s="399" t="s">
        <v>333</v>
      </c>
      <c r="M386" s="254" t="str">
        <f t="shared" si="10"/>
        <v>-</v>
      </c>
      <c r="N386" s="413" t="str">
        <f t="shared" si="11"/>
        <v>-</v>
      </c>
    </row>
    <row r="387" spans="1:14" s="251" customFormat="1" ht="12.75" hidden="1" outlineLevel="1">
      <c r="A387" s="361"/>
      <c r="B387" s="252">
        <v>369</v>
      </c>
      <c r="C387" s="252"/>
      <c r="D387" s="252"/>
      <c r="E387" s="252"/>
      <c r="F387" s="252"/>
      <c r="G387" s="252"/>
      <c r="H387" s="252"/>
      <c r="I387" s="396"/>
      <c r="J387" s="252"/>
      <c r="K387" s="399" t="s">
        <v>333</v>
      </c>
      <c r="L387" s="399" t="s">
        <v>333</v>
      </c>
      <c r="M387" s="254" t="str">
        <f t="shared" si="10"/>
        <v>-</v>
      </c>
      <c r="N387" s="413" t="str">
        <f t="shared" si="11"/>
        <v>-</v>
      </c>
    </row>
    <row r="388" spans="1:14" s="251" customFormat="1" ht="12.75" hidden="1" outlineLevel="1">
      <c r="A388" s="361"/>
      <c r="B388" s="252">
        <v>370</v>
      </c>
      <c r="C388" s="252"/>
      <c r="D388" s="252"/>
      <c r="E388" s="252"/>
      <c r="F388" s="252"/>
      <c r="G388" s="252"/>
      <c r="H388" s="252"/>
      <c r="I388" s="396"/>
      <c r="J388" s="252"/>
      <c r="K388" s="399" t="s">
        <v>333</v>
      </c>
      <c r="L388" s="399" t="s">
        <v>333</v>
      </c>
      <c r="M388" s="254" t="str">
        <f t="shared" si="10"/>
        <v>-</v>
      </c>
      <c r="N388" s="413" t="str">
        <f t="shared" si="11"/>
        <v>-</v>
      </c>
    </row>
    <row r="389" spans="1:14" s="251" customFormat="1" ht="12.75" hidden="1" outlineLevel="1">
      <c r="A389" s="361"/>
      <c r="B389" s="252">
        <v>371</v>
      </c>
      <c r="C389" s="252"/>
      <c r="D389" s="252"/>
      <c r="E389" s="252"/>
      <c r="F389" s="252"/>
      <c r="G389" s="252"/>
      <c r="H389" s="252"/>
      <c r="I389" s="396"/>
      <c r="J389" s="252"/>
      <c r="K389" s="399" t="s">
        <v>333</v>
      </c>
      <c r="L389" s="399" t="s">
        <v>333</v>
      </c>
      <c r="M389" s="254" t="str">
        <f t="shared" si="10"/>
        <v>-</v>
      </c>
      <c r="N389" s="413" t="str">
        <f t="shared" si="11"/>
        <v>-</v>
      </c>
    </row>
    <row r="390" spans="1:14" s="251" customFormat="1" ht="12.75" hidden="1" outlineLevel="1">
      <c r="A390" s="361"/>
      <c r="B390" s="252">
        <v>372</v>
      </c>
      <c r="C390" s="252"/>
      <c r="D390" s="252"/>
      <c r="E390" s="252"/>
      <c r="F390" s="252"/>
      <c r="G390" s="252"/>
      <c r="H390" s="252"/>
      <c r="I390" s="396"/>
      <c r="J390" s="252"/>
      <c r="K390" s="399" t="s">
        <v>333</v>
      </c>
      <c r="L390" s="399" t="s">
        <v>333</v>
      </c>
      <c r="M390" s="254" t="str">
        <f t="shared" si="10"/>
        <v>-</v>
      </c>
      <c r="N390" s="413" t="str">
        <f t="shared" si="11"/>
        <v>-</v>
      </c>
    </row>
    <row r="391" spans="1:14" s="251" customFormat="1" ht="12.75" hidden="1" outlineLevel="1">
      <c r="A391" s="361"/>
      <c r="B391" s="252">
        <v>373</v>
      </c>
      <c r="C391" s="252"/>
      <c r="D391" s="252"/>
      <c r="E391" s="252"/>
      <c r="F391" s="252"/>
      <c r="G391" s="252"/>
      <c r="H391" s="252"/>
      <c r="I391" s="396"/>
      <c r="J391" s="252"/>
      <c r="K391" s="399" t="s">
        <v>333</v>
      </c>
      <c r="L391" s="399" t="s">
        <v>333</v>
      </c>
      <c r="M391" s="254" t="str">
        <f t="shared" si="10"/>
        <v>-</v>
      </c>
      <c r="N391" s="413" t="str">
        <f t="shared" si="11"/>
        <v>-</v>
      </c>
    </row>
    <row r="392" spans="1:14" s="251" customFormat="1" ht="12.75" hidden="1" outlineLevel="1">
      <c r="A392" s="361"/>
      <c r="B392" s="252">
        <v>374</v>
      </c>
      <c r="C392" s="252"/>
      <c r="D392" s="252"/>
      <c r="E392" s="252"/>
      <c r="F392" s="252"/>
      <c r="G392" s="252"/>
      <c r="H392" s="252"/>
      <c r="I392" s="396"/>
      <c r="J392" s="252"/>
      <c r="K392" s="399" t="s">
        <v>333</v>
      </c>
      <c r="L392" s="399" t="s">
        <v>333</v>
      </c>
      <c r="M392" s="254" t="str">
        <f t="shared" si="10"/>
        <v>-</v>
      </c>
      <c r="N392" s="413" t="str">
        <f t="shared" si="11"/>
        <v>-</v>
      </c>
    </row>
    <row r="393" spans="1:14" s="251" customFormat="1" ht="12.75" hidden="1" outlineLevel="1">
      <c r="A393" s="361"/>
      <c r="B393" s="252">
        <v>375</v>
      </c>
      <c r="C393" s="252"/>
      <c r="D393" s="252"/>
      <c r="E393" s="252"/>
      <c r="F393" s="252"/>
      <c r="G393" s="252"/>
      <c r="H393" s="252"/>
      <c r="I393" s="396"/>
      <c r="J393" s="252"/>
      <c r="K393" s="399" t="s">
        <v>333</v>
      </c>
      <c r="L393" s="399" t="s">
        <v>333</v>
      </c>
      <c r="M393" s="254" t="str">
        <f t="shared" si="10"/>
        <v>-</v>
      </c>
      <c r="N393" s="413" t="str">
        <f t="shared" si="11"/>
        <v>-</v>
      </c>
    </row>
    <row r="394" spans="1:14" s="251" customFormat="1" ht="12.75" hidden="1" outlineLevel="1">
      <c r="A394" s="361"/>
      <c r="B394" s="252">
        <v>376</v>
      </c>
      <c r="C394" s="252"/>
      <c r="D394" s="252"/>
      <c r="E394" s="252"/>
      <c r="F394" s="252"/>
      <c r="G394" s="252"/>
      <c r="H394" s="252"/>
      <c r="I394" s="396"/>
      <c r="J394" s="252"/>
      <c r="K394" s="399" t="s">
        <v>333</v>
      </c>
      <c r="L394" s="399" t="s">
        <v>333</v>
      </c>
      <c r="M394" s="254" t="str">
        <f t="shared" si="10"/>
        <v>-</v>
      </c>
      <c r="N394" s="413" t="str">
        <f t="shared" si="11"/>
        <v>-</v>
      </c>
    </row>
    <row r="395" spans="1:14" s="251" customFormat="1" ht="12.75" hidden="1" outlineLevel="1">
      <c r="A395" s="361"/>
      <c r="B395" s="252">
        <v>377</v>
      </c>
      <c r="C395" s="252"/>
      <c r="D395" s="252"/>
      <c r="E395" s="252"/>
      <c r="F395" s="252"/>
      <c r="G395" s="252"/>
      <c r="H395" s="252"/>
      <c r="I395" s="396"/>
      <c r="J395" s="252"/>
      <c r="K395" s="399" t="s">
        <v>333</v>
      </c>
      <c r="L395" s="399" t="s">
        <v>333</v>
      </c>
      <c r="M395" s="254" t="str">
        <f t="shared" si="10"/>
        <v>-</v>
      </c>
      <c r="N395" s="413" t="str">
        <f t="shared" si="11"/>
        <v>-</v>
      </c>
    </row>
    <row r="396" spans="1:14" s="251" customFormat="1" ht="12.75" hidden="1" outlineLevel="1">
      <c r="A396" s="361"/>
      <c r="B396" s="252">
        <v>378</v>
      </c>
      <c r="C396" s="252"/>
      <c r="D396" s="252"/>
      <c r="E396" s="252"/>
      <c r="F396" s="252"/>
      <c r="G396" s="252"/>
      <c r="H396" s="252"/>
      <c r="I396" s="396"/>
      <c r="J396" s="252"/>
      <c r="K396" s="399" t="s">
        <v>333</v>
      </c>
      <c r="L396" s="399" t="s">
        <v>333</v>
      </c>
      <c r="M396" s="254" t="str">
        <f t="shared" si="10"/>
        <v>-</v>
      </c>
      <c r="N396" s="413" t="str">
        <f t="shared" si="11"/>
        <v>-</v>
      </c>
    </row>
    <row r="397" spans="1:14" s="251" customFormat="1" ht="12.75" hidden="1" outlineLevel="1">
      <c r="A397" s="361"/>
      <c r="B397" s="252">
        <v>379</v>
      </c>
      <c r="C397" s="252"/>
      <c r="D397" s="252"/>
      <c r="E397" s="252"/>
      <c r="F397" s="252"/>
      <c r="G397" s="252"/>
      <c r="H397" s="252"/>
      <c r="I397" s="396"/>
      <c r="J397" s="252"/>
      <c r="K397" s="399" t="s">
        <v>333</v>
      </c>
      <c r="L397" s="399" t="s">
        <v>333</v>
      </c>
      <c r="M397" s="254" t="str">
        <f t="shared" si="10"/>
        <v>-</v>
      </c>
      <c r="N397" s="413" t="str">
        <f t="shared" si="11"/>
        <v>-</v>
      </c>
    </row>
    <row r="398" spans="1:14" s="251" customFormat="1" ht="12.75" hidden="1" outlineLevel="1">
      <c r="A398" s="361"/>
      <c r="B398" s="252">
        <v>380</v>
      </c>
      <c r="C398" s="252"/>
      <c r="D398" s="252"/>
      <c r="E398" s="252"/>
      <c r="F398" s="252"/>
      <c r="G398" s="252"/>
      <c r="H398" s="252"/>
      <c r="I398" s="396"/>
      <c r="J398" s="252"/>
      <c r="K398" s="399" t="s">
        <v>333</v>
      </c>
      <c r="L398" s="399" t="s">
        <v>333</v>
      </c>
      <c r="M398" s="254" t="str">
        <f t="shared" si="10"/>
        <v>-</v>
      </c>
      <c r="N398" s="413" t="str">
        <f t="shared" si="11"/>
        <v>-</v>
      </c>
    </row>
    <row r="399" spans="1:14" s="251" customFormat="1" ht="12.75" hidden="1" outlineLevel="1">
      <c r="A399" s="361"/>
      <c r="B399" s="252">
        <v>381</v>
      </c>
      <c r="C399" s="252"/>
      <c r="D399" s="252"/>
      <c r="E399" s="252"/>
      <c r="F399" s="252"/>
      <c r="G399" s="252"/>
      <c r="H399" s="252"/>
      <c r="I399" s="396"/>
      <c r="J399" s="252"/>
      <c r="K399" s="399" t="s">
        <v>333</v>
      </c>
      <c r="L399" s="399" t="s">
        <v>333</v>
      </c>
      <c r="M399" s="254" t="str">
        <f t="shared" si="10"/>
        <v>-</v>
      </c>
      <c r="N399" s="413" t="str">
        <f t="shared" si="11"/>
        <v>-</v>
      </c>
    </row>
    <row r="400" spans="1:14" s="251" customFormat="1" ht="12.75" hidden="1" outlineLevel="1">
      <c r="A400" s="361"/>
      <c r="B400" s="252">
        <v>382</v>
      </c>
      <c r="C400" s="252"/>
      <c r="D400" s="252"/>
      <c r="E400" s="252"/>
      <c r="F400" s="252"/>
      <c r="G400" s="252"/>
      <c r="H400" s="252"/>
      <c r="I400" s="396"/>
      <c r="J400" s="252"/>
      <c r="K400" s="399" t="s">
        <v>333</v>
      </c>
      <c r="L400" s="399" t="s">
        <v>333</v>
      </c>
      <c r="M400" s="254" t="str">
        <f t="shared" si="10"/>
        <v>-</v>
      </c>
      <c r="N400" s="413" t="str">
        <f t="shared" si="11"/>
        <v>-</v>
      </c>
    </row>
    <row r="401" spans="1:14" s="251" customFormat="1" ht="12.75" hidden="1" outlineLevel="1">
      <c r="A401" s="361"/>
      <c r="B401" s="252">
        <v>383</v>
      </c>
      <c r="C401" s="252"/>
      <c r="D401" s="252"/>
      <c r="E401" s="252"/>
      <c r="F401" s="252"/>
      <c r="G401" s="252"/>
      <c r="H401" s="252"/>
      <c r="I401" s="396"/>
      <c r="J401" s="252"/>
      <c r="K401" s="399" t="s">
        <v>333</v>
      </c>
      <c r="L401" s="399" t="s">
        <v>333</v>
      </c>
      <c r="M401" s="254" t="str">
        <f t="shared" si="10"/>
        <v>-</v>
      </c>
      <c r="N401" s="413" t="str">
        <f t="shared" si="11"/>
        <v>-</v>
      </c>
    </row>
    <row r="402" spans="1:14" s="251" customFormat="1" ht="12.75" hidden="1" outlineLevel="1">
      <c r="A402" s="361"/>
      <c r="B402" s="252">
        <v>384</v>
      </c>
      <c r="C402" s="252"/>
      <c r="D402" s="252"/>
      <c r="E402" s="252"/>
      <c r="F402" s="252"/>
      <c r="G402" s="252"/>
      <c r="H402" s="252"/>
      <c r="I402" s="396"/>
      <c r="J402" s="252"/>
      <c r="K402" s="399" t="s">
        <v>333</v>
      </c>
      <c r="L402" s="399" t="s">
        <v>333</v>
      </c>
      <c r="M402" s="254" t="str">
        <f t="shared" si="10"/>
        <v>-</v>
      </c>
      <c r="N402" s="413" t="str">
        <f t="shared" si="11"/>
        <v>-</v>
      </c>
    </row>
    <row r="403" spans="1:14" s="251" customFormat="1" ht="12.75" hidden="1" outlineLevel="1">
      <c r="A403" s="361"/>
      <c r="B403" s="252">
        <v>385</v>
      </c>
      <c r="C403" s="252"/>
      <c r="D403" s="252"/>
      <c r="E403" s="252"/>
      <c r="F403" s="252"/>
      <c r="G403" s="252"/>
      <c r="H403" s="252"/>
      <c r="I403" s="396"/>
      <c r="J403" s="252"/>
      <c r="K403" s="399" t="s">
        <v>333</v>
      </c>
      <c r="L403" s="399" t="s">
        <v>333</v>
      </c>
      <c r="M403" s="254" t="str">
        <f t="shared" si="10"/>
        <v>-</v>
      </c>
      <c r="N403" s="413" t="str">
        <f t="shared" si="11"/>
        <v>-</v>
      </c>
    </row>
    <row r="404" spans="1:14" s="251" customFormat="1" ht="12.75" hidden="1" outlineLevel="1">
      <c r="A404" s="361"/>
      <c r="B404" s="252">
        <v>386</v>
      </c>
      <c r="C404" s="252"/>
      <c r="D404" s="252"/>
      <c r="E404" s="252"/>
      <c r="F404" s="252"/>
      <c r="G404" s="252"/>
      <c r="H404" s="252"/>
      <c r="I404" s="396"/>
      <c r="J404" s="252"/>
      <c r="K404" s="399" t="s">
        <v>333</v>
      </c>
      <c r="L404" s="399" t="s">
        <v>333</v>
      </c>
      <c r="M404" s="254" t="str">
        <f t="shared" ref="M404:M467" si="12">IF(H404=0,"-",IF(AND(H404&gt;=$L$13,H404&lt;=$K$11),"Корректная дата", "Некорректная дата"))</f>
        <v>-</v>
      </c>
      <c r="N404" s="413" t="str">
        <f t="shared" ref="N404:N467" si="13">IF(ISERROR(I404*1)=TRUE,"Некорректный формат",IF(I404&gt;=100000,"Корректная сумма", IF(I404=0,"-","Рекомендуемая мин. сумма в п/п не менее 100 000 руб.")))</f>
        <v>-</v>
      </c>
    </row>
    <row r="405" spans="1:14" s="251" customFormat="1" ht="12.75" hidden="1" outlineLevel="1">
      <c r="A405" s="361"/>
      <c r="B405" s="252">
        <v>387</v>
      </c>
      <c r="C405" s="252"/>
      <c r="D405" s="252"/>
      <c r="E405" s="252"/>
      <c r="F405" s="252"/>
      <c r="G405" s="252"/>
      <c r="H405" s="252"/>
      <c r="I405" s="396"/>
      <c r="J405" s="252"/>
      <c r="K405" s="399" t="s">
        <v>333</v>
      </c>
      <c r="L405" s="399" t="s">
        <v>333</v>
      </c>
      <c r="M405" s="254" t="str">
        <f t="shared" si="12"/>
        <v>-</v>
      </c>
      <c r="N405" s="413" t="str">
        <f t="shared" si="13"/>
        <v>-</v>
      </c>
    </row>
    <row r="406" spans="1:14" s="251" customFormat="1" ht="12.75" hidden="1" outlineLevel="1">
      <c r="A406" s="361"/>
      <c r="B406" s="252">
        <v>388</v>
      </c>
      <c r="C406" s="252"/>
      <c r="D406" s="252"/>
      <c r="E406" s="252"/>
      <c r="F406" s="252"/>
      <c r="G406" s="252"/>
      <c r="H406" s="252"/>
      <c r="I406" s="396"/>
      <c r="J406" s="252"/>
      <c r="K406" s="399" t="s">
        <v>333</v>
      </c>
      <c r="L406" s="399" t="s">
        <v>333</v>
      </c>
      <c r="M406" s="254" t="str">
        <f t="shared" si="12"/>
        <v>-</v>
      </c>
      <c r="N406" s="413" t="str">
        <f t="shared" si="13"/>
        <v>-</v>
      </c>
    </row>
    <row r="407" spans="1:14" s="251" customFormat="1" ht="12.75" hidden="1" outlineLevel="1">
      <c r="A407" s="361"/>
      <c r="B407" s="252">
        <v>389</v>
      </c>
      <c r="C407" s="252"/>
      <c r="D407" s="252"/>
      <c r="E407" s="252"/>
      <c r="F407" s="252"/>
      <c r="G407" s="252"/>
      <c r="H407" s="252"/>
      <c r="I407" s="396"/>
      <c r="J407" s="252"/>
      <c r="K407" s="399" t="s">
        <v>333</v>
      </c>
      <c r="L407" s="399" t="s">
        <v>333</v>
      </c>
      <c r="M407" s="254" t="str">
        <f t="shared" si="12"/>
        <v>-</v>
      </c>
      <c r="N407" s="413" t="str">
        <f t="shared" si="13"/>
        <v>-</v>
      </c>
    </row>
    <row r="408" spans="1:14" s="251" customFormat="1" ht="12.75" hidden="1" outlineLevel="1">
      <c r="A408" s="361"/>
      <c r="B408" s="252">
        <v>390</v>
      </c>
      <c r="C408" s="252"/>
      <c r="D408" s="252"/>
      <c r="E408" s="252"/>
      <c r="F408" s="252"/>
      <c r="G408" s="252"/>
      <c r="H408" s="252"/>
      <c r="I408" s="396"/>
      <c r="J408" s="252"/>
      <c r="K408" s="399" t="s">
        <v>333</v>
      </c>
      <c r="L408" s="399" t="s">
        <v>333</v>
      </c>
      <c r="M408" s="254" t="str">
        <f t="shared" si="12"/>
        <v>-</v>
      </c>
      <c r="N408" s="413" t="str">
        <f t="shared" si="13"/>
        <v>-</v>
      </c>
    </row>
    <row r="409" spans="1:14" s="251" customFormat="1" ht="12.75" hidden="1" outlineLevel="1">
      <c r="A409" s="361"/>
      <c r="B409" s="252">
        <v>391</v>
      </c>
      <c r="C409" s="252"/>
      <c r="D409" s="252"/>
      <c r="E409" s="252"/>
      <c r="F409" s="252"/>
      <c r="G409" s="252"/>
      <c r="H409" s="252"/>
      <c r="I409" s="396"/>
      <c r="J409" s="252"/>
      <c r="K409" s="399" t="s">
        <v>333</v>
      </c>
      <c r="L409" s="399" t="s">
        <v>333</v>
      </c>
      <c r="M409" s="254" t="str">
        <f t="shared" si="12"/>
        <v>-</v>
      </c>
      <c r="N409" s="413" t="str">
        <f t="shared" si="13"/>
        <v>-</v>
      </c>
    </row>
    <row r="410" spans="1:14" s="251" customFormat="1" ht="12.75" hidden="1" outlineLevel="1">
      <c r="A410" s="361"/>
      <c r="B410" s="252">
        <v>392</v>
      </c>
      <c r="C410" s="252"/>
      <c r="D410" s="252"/>
      <c r="E410" s="252"/>
      <c r="F410" s="252"/>
      <c r="G410" s="252"/>
      <c r="H410" s="252"/>
      <c r="I410" s="396"/>
      <c r="J410" s="252"/>
      <c r="K410" s="399" t="s">
        <v>333</v>
      </c>
      <c r="L410" s="399" t="s">
        <v>333</v>
      </c>
      <c r="M410" s="254" t="str">
        <f t="shared" si="12"/>
        <v>-</v>
      </c>
      <c r="N410" s="413" t="str">
        <f t="shared" si="13"/>
        <v>-</v>
      </c>
    </row>
    <row r="411" spans="1:14" s="251" customFormat="1" ht="12.75" hidden="1" outlineLevel="1">
      <c r="A411" s="361"/>
      <c r="B411" s="252">
        <v>393</v>
      </c>
      <c r="C411" s="252"/>
      <c r="D411" s="252"/>
      <c r="E411" s="252"/>
      <c r="F411" s="252"/>
      <c r="G411" s="252"/>
      <c r="H411" s="252"/>
      <c r="I411" s="396"/>
      <c r="J411" s="252"/>
      <c r="K411" s="399" t="s">
        <v>333</v>
      </c>
      <c r="L411" s="399" t="s">
        <v>333</v>
      </c>
      <c r="M411" s="254" t="str">
        <f t="shared" si="12"/>
        <v>-</v>
      </c>
      <c r="N411" s="413" t="str">
        <f t="shared" si="13"/>
        <v>-</v>
      </c>
    </row>
    <row r="412" spans="1:14" s="251" customFormat="1" ht="12.75" hidden="1" outlineLevel="1">
      <c r="A412" s="361"/>
      <c r="B412" s="252">
        <v>394</v>
      </c>
      <c r="C412" s="252"/>
      <c r="D412" s="252"/>
      <c r="E412" s="252"/>
      <c r="F412" s="252"/>
      <c r="G412" s="252"/>
      <c r="H412" s="252"/>
      <c r="I412" s="396"/>
      <c r="J412" s="252"/>
      <c r="K412" s="399" t="s">
        <v>333</v>
      </c>
      <c r="L412" s="399" t="s">
        <v>333</v>
      </c>
      <c r="M412" s="254" t="str">
        <f t="shared" si="12"/>
        <v>-</v>
      </c>
      <c r="N412" s="413" t="str">
        <f t="shared" si="13"/>
        <v>-</v>
      </c>
    </row>
    <row r="413" spans="1:14" s="251" customFormat="1" ht="12.75" hidden="1" outlineLevel="1">
      <c r="A413" s="361"/>
      <c r="B413" s="252">
        <v>395</v>
      </c>
      <c r="C413" s="252"/>
      <c r="D413" s="252"/>
      <c r="E413" s="252"/>
      <c r="F413" s="252"/>
      <c r="G413" s="252"/>
      <c r="H413" s="252"/>
      <c r="I413" s="396"/>
      <c r="J413" s="252"/>
      <c r="K413" s="399" t="s">
        <v>333</v>
      </c>
      <c r="L413" s="399" t="s">
        <v>333</v>
      </c>
      <c r="M413" s="254" t="str">
        <f t="shared" si="12"/>
        <v>-</v>
      </c>
      <c r="N413" s="413" t="str">
        <f t="shared" si="13"/>
        <v>-</v>
      </c>
    </row>
    <row r="414" spans="1:14" s="251" customFormat="1" ht="12.75" hidden="1" outlineLevel="1">
      <c r="A414" s="361"/>
      <c r="B414" s="252">
        <v>396</v>
      </c>
      <c r="C414" s="252"/>
      <c r="D414" s="252"/>
      <c r="E414" s="252"/>
      <c r="F414" s="252"/>
      <c r="G414" s="252"/>
      <c r="H414" s="252"/>
      <c r="I414" s="396"/>
      <c r="J414" s="252"/>
      <c r="K414" s="399" t="s">
        <v>333</v>
      </c>
      <c r="L414" s="399" t="s">
        <v>333</v>
      </c>
      <c r="M414" s="254" t="str">
        <f t="shared" si="12"/>
        <v>-</v>
      </c>
      <c r="N414" s="413" t="str">
        <f t="shared" si="13"/>
        <v>-</v>
      </c>
    </row>
    <row r="415" spans="1:14" s="251" customFormat="1" ht="12.75" hidden="1" outlineLevel="1">
      <c r="A415" s="361"/>
      <c r="B415" s="252">
        <v>397</v>
      </c>
      <c r="C415" s="252"/>
      <c r="D415" s="252"/>
      <c r="E415" s="252"/>
      <c r="F415" s="252"/>
      <c r="G415" s="252"/>
      <c r="H415" s="252"/>
      <c r="I415" s="396"/>
      <c r="J415" s="252"/>
      <c r="K415" s="399" t="s">
        <v>333</v>
      </c>
      <c r="L415" s="399" t="s">
        <v>333</v>
      </c>
      <c r="M415" s="254" t="str">
        <f t="shared" si="12"/>
        <v>-</v>
      </c>
      <c r="N415" s="413" t="str">
        <f t="shared" si="13"/>
        <v>-</v>
      </c>
    </row>
    <row r="416" spans="1:14" s="251" customFormat="1" ht="12.75" hidden="1" outlineLevel="1">
      <c r="A416" s="361"/>
      <c r="B416" s="252">
        <v>398</v>
      </c>
      <c r="C416" s="252"/>
      <c r="D416" s="252"/>
      <c r="E416" s="252"/>
      <c r="F416" s="252"/>
      <c r="G416" s="252"/>
      <c r="H416" s="252"/>
      <c r="I416" s="396"/>
      <c r="J416" s="252"/>
      <c r="K416" s="399" t="s">
        <v>333</v>
      </c>
      <c r="L416" s="399" t="s">
        <v>333</v>
      </c>
      <c r="M416" s="254" t="str">
        <f t="shared" si="12"/>
        <v>-</v>
      </c>
      <c r="N416" s="413" t="str">
        <f t="shared" si="13"/>
        <v>-</v>
      </c>
    </row>
    <row r="417" spans="1:14" s="251" customFormat="1" ht="12.75" hidden="1" outlineLevel="1">
      <c r="A417" s="361"/>
      <c r="B417" s="252">
        <v>399</v>
      </c>
      <c r="C417" s="252"/>
      <c r="D417" s="252"/>
      <c r="E417" s="252"/>
      <c r="F417" s="252"/>
      <c r="G417" s="252"/>
      <c r="H417" s="252"/>
      <c r="I417" s="396"/>
      <c r="J417" s="252"/>
      <c r="K417" s="399" t="s">
        <v>333</v>
      </c>
      <c r="L417" s="399" t="s">
        <v>333</v>
      </c>
      <c r="M417" s="254" t="str">
        <f t="shared" si="12"/>
        <v>-</v>
      </c>
      <c r="N417" s="413" t="str">
        <f t="shared" si="13"/>
        <v>-</v>
      </c>
    </row>
    <row r="418" spans="1:14" s="251" customFormat="1" ht="12.75" hidden="1" outlineLevel="1">
      <c r="A418" s="361"/>
      <c r="B418" s="252">
        <v>400</v>
      </c>
      <c r="C418" s="252"/>
      <c r="D418" s="252"/>
      <c r="E418" s="252"/>
      <c r="F418" s="252"/>
      <c r="G418" s="252"/>
      <c r="H418" s="252"/>
      <c r="I418" s="396"/>
      <c r="J418" s="252"/>
      <c r="K418" s="399" t="s">
        <v>333</v>
      </c>
      <c r="L418" s="399" t="s">
        <v>333</v>
      </c>
      <c r="M418" s="254" t="str">
        <f t="shared" si="12"/>
        <v>-</v>
      </c>
      <c r="N418" s="413" t="str">
        <f t="shared" si="13"/>
        <v>-</v>
      </c>
    </row>
    <row r="419" spans="1:14" s="251" customFormat="1" ht="12.75" hidden="1" outlineLevel="1">
      <c r="A419" s="361"/>
      <c r="B419" s="252">
        <v>401</v>
      </c>
      <c r="C419" s="252"/>
      <c r="D419" s="252"/>
      <c r="E419" s="252"/>
      <c r="F419" s="252"/>
      <c r="G419" s="252"/>
      <c r="H419" s="252"/>
      <c r="I419" s="396"/>
      <c r="J419" s="252"/>
      <c r="K419" s="399" t="s">
        <v>333</v>
      </c>
      <c r="L419" s="399" t="s">
        <v>333</v>
      </c>
      <c r="M419" s="254" t="str">
        <f t="shared" si="12"/>
        <v>-</v>
      </c>
      <c r="N419" s="413" t="str">
        <f t="shared" si="13"/>
        <v>-</v>
      </c>
    </row>
    <row r="420" spans="1:14" s="251" customFormat="1" ht="12.75" hidden="1" outlineLevel="1">
      <c r="A420" s="361"/>
      <c r="B420" s="252">
        <v>402</v>
      </c>
      <c r="C420" s="252"/>
      <c r="D420" s="252"/>
      <c r="E420" s="252"/>
      <c r="F420" s="252"/>
      <c r="G420" s="252"/>
      <c r="H420" s="252"/>
      <c r="I420" s="396"/>
      <c r="J420" s="252"/>
      <c r="K420" s="399" t="s">
        <v>333</v>
      </c>
      <c r="L420" s="399" t="s">
        <v>333</v>
      </c>
      <c r="M420" s="254" t="str">
        <f t="shared" si="12"/>
        <v>-</v>
      </c>
      <c r="N420" s="413" t="str">
        <f t="shared" si="13"/>
        <v>-</v>
      </c>
    </row>
    <row r="421" spans="1:14" s="251" customFormat="1" ht="12.75" hidden="1" outlineLevel="1">
      <c r="A421" s="361"/>
      <c r="B421" s="252">
        <v>403</v>
      </c>
      <c r="C421" s="252"/>
      <c r="D421" s="252"/>
      <c r="E421" s="252"/>
      <c r="F421" s="252"/>
      <c r="G421" s="252"/>
      <c r="H421" s="252"/>
      <c r="I421" s="396"/>
      <c r="J421" s="252"/>
      <c r="K421" s="399" t="s">
        <v>333</v>
      </c>
      <c r="L421" s="399" t="s">
        <v>333</v>
      </c>
      <c r="M421" s="254" t="str">
        <f t="shared" si="12"/>
        <v>-</v>
      </c>
      <c r="N421" s="413" t="str">
        <f t="shared" si="13"/>
        <v>-</v>
      </c>
    </row>
    <row r="422" spans="1:14" s="251" customFormat="1" ht="12.75" hidden="1" outlineLevel="1">
      <c r="A422" s="361"/>
      <c r="B422" s="252">
        <v>404</v>
      </c>
      <c r="C422" s="252"/>
      <c r="D422" s="252"/>
      <c r="E422" s="252"/>
      <c r="F422" s="252"/>
      <c r="G422" s="252"/>
      <c r="H422" s="252"/>
      <c r="I422" s="396"/>
      <c r="J422" s="252"/>
      <c r="K422" s="399" t="s">
        <v>333</v>
      </c>
      <c r="L422" s="399" t="s">
        <v>333</v>
      </c>
      <c r="M422" s="254" t="str">
        <f t="shared" si="12"/>
        <v>-</v>
      </c>
      <c r="N422" s="413" t="str">
        <f t="shared" si="13"/>
        <v>-</v>
      </c>
    </row>
    <row r="423" spans="1:14" s="251" customFormat="1" ht="12.75" hidden="1" outlineLevel="1">
      <c r="A423" s="361"/>
      <c r="B423" s="252">
        <v>405</v>
      </c>
      <c r="C423" s="252"/>
      <c r="D423" s="252"/>
      <c r="E423" s="252"/>
      <c r="F423" s="252"/>
      <c r="G423" s="252"/>
      <c r="H423" s="252"/>
      <c r="I423" s="396"/>
      <c r="J423" s="252"/>
      <c r="K423" s="399" t="s">
        <v>333</v>
      </c>
      <c r="L423" s="399" t="s">
        <v>333</v>
      </c>
      <c r="M423" s="254" t="str">
        <f t="shared" si="12"/>
        <v>-</v>
      </c>
      <c r="N423" s="413" t="str">
        <f t="shared" si="13"/>
        <v>-</v>
      </c>
    </row>
    <row r="424" spans="1:14" s="251" customFormat="1" ht="12.75" hidden="1" outlineLevel="1">
      <c r="A424" s="361"/>
      <c r="B424" s="252">
        <v>406</v>
      </c>
      <c r="C424" s="252"/>
      <c r="D424" s="252"/>
      <c r="E424" s="252"/>
      <c r="F424" s="252"/>
      <c r="G424" s="252"/>
      <c r="H424" s="252"/>
      <c r="I424" s="396"/>
      <c r="J424" s="252"/>
      <c r="K424" s="399" t="s">
        <v>333</v>
      </c>
      <c r="L424" s="399" t="s">
        <v>333</v>
      </c>
      <c r="M424" s="254" t="str">
        <f t="shared" si="12"/>
        <v>-</v>
      </c>
      <c r="N424" s="413" t="str">
        <f t="shared" si="13"/>
        <v>-</v>
      </c>
    </row>
    <row r="425" spans="1:14" s="251" customFormat="1" ht="12.75" hidden="1" outlineLevel="1">
      <c r="A425" s="361"/>
      <c r="B425" s="252">
        <v>407</v>
      </c>
      <c r="C425" s="252"/>
      <c r="D425" s="252"/>
      <c r="E425" s="252"/>
      <c r="F425" s="252"/>
      <c r="G425" s="252"/>
      <c r="H425" s="252"/>
      <c r="I425" s="396"/>
      <c r="J425" s="252"/>
      <c r="K425" s="399" t="s">
        <v>333</v>
      </c>
      <c r="L425" s="399" t="s">
        <v>333</v>
      </c>
      <c r="M425" s="254" t="str">
        <f t="shared" si="12"/>
        <v>-</v>
      </c>
      <c r="N425" s="413" t="str">
        <f t="shared" si="13"/>
        <v>-</v>
      </c>
    </row>
    <row r="426" spans="1:14" s="251" customFormat="1" ht="12.75" hidden="1" outlineLevel="1">
      <c r="A426" s="361"/>
      <c r="B426" s="252">
        <v>408</v>
      </c>
      <c r="C426" s="252"/>
      <c r="D426" s="252"/>
      <c r="E426" s="252"/>
      <c r="F426" s="252"/>
      <c r="G426" s="252"/>
      <c r="H426" s="252"/>
      <c r="I426" s="396"/>
      <c r="J426" s="252"/>
      <c r="K426" s="399" t="s">
        <v>333</v>
      </c>
      <c r="L426" s="399" t="s">
        <v>333</v>
      </c>
      <c r="M426" s="254" t="str">
        <f t="shared" si="12"/>
        <v>-</v>
      </c>
      <c r="N426" s="413" t="str">
        <f t="shared" si="13"/>
        <v>-</v>
      </c>
    </row>
    <row r="427" spans="1:14" s="251" customFormat="1" ht="12.75" hidden="1" outlineLevel="1">
      <c r="A427" s="361"/>
      <c r="B427" s="252">
        <v>409</v>
      </c>
      <c r="C427" s="252"/>
      <c r="D427" s="252"/>
      <c r="E427" s="252"/>
      <c r="F427" s="252"/>
      <c r="G427" s="252"/>
      <c r="H427" s="252"/>
      <c r="I427" s="396"/>
      <c r="J427" s="252"/>
      <c r="K427" s="399" t="s">
        <v>333</v>
      </c>
      <c r="L427" s="399" t="s">
        <v>333</v>
      </c>
      <c r="M427" s="254" t="str">
        <f t="shared" si="12"/>
        <v>-</v>
      </c>
      <c r="N427" s="413" t="str">
        <f t="shared" si="13"/>
        <v>-</v>
      </c>
    </row>
    <row r="428" spans="1:14" s="251" customFormat="1" ht="12.75" hidden="1" outlineLevel="1">
      <c r="A428" s="361"/>
      <c r="B428" s="252">
        <v>410</v>
      </c>
      <c r="C428" s="252"/>
      <c r="D428" s="252"/>
      <c r="E428" s="252"/>
      <c r="F428" s="252"/>
      <c r="G428" s="252"/>
      <c r="H428" s="252"/>
      <c r="I428" s="396"/>
      <c r="J428" s="252"/>
      <c r="K428" s="399" t="s">
        <v>333</v>
      </c>
      <c r="L428" s="399" t="s">
        <v>333</v>
      </c>
      <c r="M428" s="254" t="str">
        <f t="shared" si="12"/>
        <v>-</v>
      </c>
      <c r="N428" s="413" t="str">
        <f t="shared" si="13"/>
        <v>-</v>
      </c>
    </row>
    <row r="429" spans="1:14" s="251" customFormat="1" ht="12.75" hidden="1" outlineLevel="1">
      <c r="A429" s="361"/>
      <c r="B429" s="252">
        <v>411</v>
      </c>
      <c r="C429" s="252"/>
      <c r="D429" s="252"/>
      <c r="E429" s="252"/>
      <c r="F429" s="252"/>
      <c r="G429" s="252"/>
      <c r="H429" s="252"/>
      <c r="I429" s="396"/>
      <c r="J429" s="252"/>
      <c r="K429" s="399" t="s">
        <v>333</v>
      </c>
      <c r="L429" s="399" t="s">
        <v>333</v>
      </c>
      <c r="M429" s="254" t="str">
        <f t="shared" si="12"/>
        <v>-</v>
      </c>
      <c r="N429" s="413" t="str">
        <f t="shared" si="13"/>
        <v>-</v>
      </c>
    </row>
    <row r="430" spans="1:14" s="251" customFormat="1" ht="12.75" hidden="1" outlineLevel="1">
      <c r="A430" s="361"/>
      <c r="B430" s="252">
        <v>412</v>
      </c>
      <c r="C430" s="252"/>
      <c r="D430" s="252"/>
      <c r="E430" s="252"/>
      <c r="F430" s="252"/>
      <c r="G430" s="252"/>
      <c r="H430" s="252"/>
      <c r="I430" s="396"/>
      <c r="J430" s="252"/>
      <c r="K430" s="399" t="s">
        <v>333</v>
      </c>
      <c r="L430" s="399" t="s">
        <v>333</v>
      </c>
      <c r="M430" s="254" t="str">
        <f t="shared" si="12"/>
        <v>-</v>
      </c>
      <c r="N430" s="413" t="str">
        <f t="shared" si="13"/>
        <v>-</v>
      </c>
    </row>
    <row r="431" spans="1:14" s="251" customFormat="1" ht="12.75" hidden="1" outlineLevel="1">
      <c r="A431" s="361"/>
      <c r="B431" s="252">
        <v>413</v>
      </c>
      <c r="C431" s="252"/>
      <c r="D431" s="252"/>
      <c r="E431" s="252"/>
      <c r="F431" s="252"/>
      <c r="G431" s="252"/>
      <c r="H431" s="252"/>
      <c r="I431" s="396"/>
      <c r="J431" s="252"/>
      <c r="K431" s="399" t="s">
        <v>333</v>
      </c>
      <c r="L431" s="399" t="s">
        <v>333</v>
      </c>
      <c r="M431" s="254" t="str">
        <f t="shared" si="12"/>
        <v>-</v>
      </c>
      <c r="N431" s="413" t="str">
        <f t="shared" si="13"/>
        <v>-</v>
      </c>
    </row>
    <row r="432" spans="1:14" s="251" customFormat="1" ht="12.75" hidden="1" outlineLevel="1">
      <c r="A432" s="361"/>
      <c r="B432" s="252">
        <v>414</v>
      </c>
      <c r="C432" s="252"/>
      <c r="D432" s="252"/>
      <c r="E432" s="252"/>
      <c r="F432" s="252"/>
      <c r="G432" s="252"/>
      <c r="H432" s="252"/>
      <c r="I432" s="396"/>
      <c r="J432" s="252"/>
      <c r="K432" s="399" t="s">
        <v>333</v>
      </c>
      <c r="L432" s="399" t="s">
        <v>333</v>
      </c>
      <c r="M432" s="254" t="str">
        <f t="shared" si="12"/>
        <v>-</v>
      </c>
      <c r="N432" s="413" t="str">
        <f t="shared" si="13"/>
        <v>-</v>
      </c>
    </row>
    <row r="433" spans="1:14" s="251" customFormat="1" ht="12.75" hidden="1" outlineLevel="1">
      <c r="A433" s="361"/>
      <c r="B433" s="252">
        <v>415</v>
      </c>
      <c r="C433" s="252"/>
      <c r="D433" s="252"/>
      <c r="E433" s="252"/>
      <c r="F433" s="252"/>
      <c r="G433" s="252"/>
      <c r="H433" s="252"/>
      <c r="I433" s="396"/>
      <c r="J433" s="252"/>
      <c r="K433" s="399" t="s">
        <v>333</v>
      </c>
      <c r="L433" s="399" t="s">
        <v>333</v>
      </c>
      <c r="M433" s="254" t="str">
        <f t="shared" si="12"/>
        <v>-</v>
      </c>
      <c r="N433" s="413" t="str">
        <f t="shared" si="13"/>
        <v>-</v>
      </c>
    </row>
    <row r="434" spans="1:14" s="251" customFormat="1" ht="12.75" hidden="1" outlineLevel="1">
      <c r="A434" s="361"/>
      <c r="B434" s="252">
        <v>416</v>
      </c>
      <c r="C434" s="252"/>
      <c r="D434" s="252"/>
      <c r="E434" s="252"/>
      <c r="F434" s="252"/>
      <c r="G434" s="252"/>
      <c r="H434" s="252"/>
      <c r="I434" s="396"/>
      <c r="J434" s="252"/>
      <c r="K434" s="399" t="s">
        <v>333</v>
      </c>
      <c r="L434" s="399" t="s">
        <v>333</v>
      </c>
      <c r="M434" s="254" t="str">
        <f t="shared" si="12"/>
        <v>-</v>
      </c>
      <c r="N434" s="413" t="str">
        <f t="shared" si="13"/>
        <v>-</v>
      </c>
    </row>
    <row r="435" spans="1:14" s="251" customFormat="1" ht="12.75" hidden="1" outlineLevel="1">
      <c r="A435" s="361"/>
      <c r="B435" s="252">
        <v>417</v>
      </c>
      <c r="C435" s="252"/>
      <c r="D435" s="252"/>
      <c r="E435" s="252"/>
      <c r="F435" s="252"/>
      <c r="G435" s="252"/>
      <c r="H435" s="252"/>
      <c r="I435" s="396"/>
      <c r="J435" s="252"/>
      <c r="K435" s="399" t="s">
        <v>333</v>
      </c>
      <c r="L435" s="399" t="s">
        <v>333</v>
      </c>
      <c r="M435" s="254" t="str">
        <f t="shared" si="12"/>
        <v>-</v>
      </c>
      <c r="N435" s="413" t="str">
        <f t="shared" si="13"/>
        <v>-</v>
      </c>
    </row>
    <row r="436" spans="1:14" s="251" customFormat="1" ht="12.75" hidden="1" outlineLevel="1">
      <c r="A436" s="361"/>
      <c r="B436" s="252">
        <v>418</v>
      </c>
      <c r="C436" s="252"/>
      <c r="D436" s="252"/>
      <c r="E436" s="252"/>
      <c r="F436" s="252"/>
      <c r="G436" s="252"/>
      <c r="H436" s="252"/>
      <c r="I436" s="396"/>
      <c r="J436" s="252"/>
      <c r="K436" s="399" t="s">
        <v>333</v>
      </c>
      <c r="L436" s="399" t="s">
        <v>333</v>
      </c>
      <c r="M436" s="254" t="str">
        <f t="shared" si="12"/>
        <v>-</v>
      </c>
      <c r="N436" s="413" t="str">
        <f t="shared" si="13"/>
        <v>-</v>
      </c>
    </row>
    <row r="437" spans="1:14" s="251" customFormat="1" ht="12.75" hidden="1" outlineLevel="1">
      <c r="A437" s="361"/>
      <c r="B437" s="252">
        <v>419</v>
      </c>
      <c r="C437" s="252"/>
      <c r="D437" s="252"/>
      <c r="E437" s="252"/>
      <c r="F437" s="252"/>
      <c r="G437" s="252"/>
      <c r="H437" s="252"/>
      <c r="I437" s="396"/>
      <c r="J437" s="252"/>
      <c r="K437" s="399" t="s">
        <v>333</v>
      </c>
      <c r="L437" s="399" t="s">
        <v>333</v>
      </c>
      <c r="M437" s="254" t="str">
        <f t="shared" si="12"/>
        <v>-</v>
      </c>
      <c r="N437" s="413" t="str">
        <f t="shared" si="13"/>
        <v>-</v>
      </c>
    </row>
    <row r="438" spans="1:14" s="251" customFormat="1" ht="12.75" hidden="1" outlineLevel="1">
      <c r="A438" s="361"/>
      <c r="B438" s="252">
        <v>420</v>
      </c>
      <c r="C438" s="252"/>
      <c r="D438" s="252"/>
      <c r="E438" s="252"/>
      <c r="F438" s="252"/>
      <c r="G438" s="252"/>
      <c r="H438" s="252"/>
      <c r="I438" s="396"/>
      <c r="J438" s="252"/>
      <c r="K438" s="399" t="s">
        <v>333</v>
      </c>
      <c r="L438" s="399" t="s">
        <v>333</v>
      </c>
      <c r="M438" s="254" t="str">
        <f t="shared" si="12"/>
        <v>-</v>
      </c>
      <c r="N438" s="413" t="str">
        <f t="shared" si="13"/>
        <v>-</v>
      </c>
    </row>
    <row r="439" spans="1:14" s="251" customFormat="1" ht="12.75" hidden="1" outlineLevel="1">
      <c r="A439" s="361"/>
      <c r="B439" s="252">
        <v>421</v>
      </c>
      <c r="C439" s="252"/>
      <c r="D439" s="252"/>
      <c r="E439" s="252"/>
      <c r="F439" s="252"/>
      <c r="G439" s="252"/>
      <c r="H439" s="252"/>
      <c r="I439" s="396"/>
      <c r="J439" s="252"/>
      <c r="K439" s="399" t="s">
        <v>333</v>
      </c>
      <c r="L439" s="399" t="s">
        <v>333</v>
      </c>
      <c r="M439" s="254" t="str">
        <f t="shared" si="12"/>
        <v>-</v>
      </c>
      <c r="N439" s="413" t="str">
        <f t="shared" si="13"/>
        <v>-</v>
      </c>
    </row>
    <row r="440" spans="1:14" s="251" customFormat="1" ht="12.75" hidden="1" outlineLevel="1">
      <c r="A440" s="361"/>
      <c r="B440" s="252">
        <v>422</v>
      </c>
      <c r="C440" s="252"/>
      <c r="D440" s="252"/>
      <c r="E440" s="252"/>
      <c r="F440" s="252"/>
      <c r="G440" s="252"/>
      <c r="H440" s="252"/>
      <c r="I440" s="396"/>
      <c r="J440" s="252"/>
      <c r="K440" s="399" t="s">
        <v>333</v>
      </c>
      <c r="L440" s="399" t="s">
        <v>333</v>
      </c>
      <c r="M440" s="254" t="str">
        <f t="shared" si="12"/>
        <v>-</v>
      </c>
      <c r="N440" s="413" t="str">
        <f t="shared" si="13"/>
        <v>-</v>
      </c>
    </row>
    <row r="441" spans="1:14" s="251" customFormat="1" ht="12.75" hidden="1" outlineLevel="1">
      <c r="A441" s="361"/>
      <c r="B441" s="252">
        <v>423</v>
      </c>
      <c r="C441" s="252"/>
      <c r="D441" s="252"/>
      <c r="E441" s="252"/>
      <c r="F441" s="252"/>
      <c r="G441" s="252"/>
      <c r="H441" s="252"/>
      <c r="I441" s="396"/>
      <c r="J441" s="252"/>
      <c r="K441" s="399" t="s">
        <v>333</v>
      </c>
      <c r="L441" s="399" t="s">
        <v>333</v>
      </c>
      <c r="M441" s="254" t="str">
        <f t="shared" si="12"/>
        <v>-</v>
      </c>
      <c r="N441" s="413" t="str">
        <f t="shared" si="13"/>
        <v>-</v>
      </c>
    </row>
    <row r="442" spans="1:14" s="251" customFormat="1" ht="12.75" hidden="1" outlineLevel="1">
      <c r="A442" s="361"/>
      <c r="B442" s="252">
        <v>424</v>
      </c>
      <c r="C442" s="252"/>
      <c r="D442" s="252"/>
      <c r="E442" s="252"/>
      <c r="F442" s="252"/>
      <c r="G442" s="252"/>
      <c r="H442" s="252"/>
      <c r="I442" s="396"/>
      <c r="J442" s="252"/>
      <c r="K442" s="399" t="s">
        <v>333</v>
      </c>
      <c r="L442" s="399" t="s">
        <v>333</v>
      </c>
      <c r="M442" s="254" t="str">
        <f t="shared" si="12"/>
        <v>-</v>
      </c>
      <c r="N442" s="413" t="str">
        <f t="shared" si="13"/>
        <v>-</v>
      </c>
    </row>
    <row r="443" spans="1:14" s="251" customFormat="1" ht="12.75" hidden="1" outlineLevel="1">
      <c r="A443" s="361"/>
      <c r="B443" s="252">
        <v>425</v>
      </c>
      <c r="C443" s="252"/>
      <c r="D443" s="252"/>
      <c r="E443" s="252"/>
      <c r="F443" s="252"/>
      <c r="G443" s="252"/>
      <c r="H443" s="252"/>
      <c r="I443" s="396"/>
      <c r="J443" s="252"/>
      <c r="K443" s="399" t="s">
        <v>333</v>
      </c>
      <c r="L443" s="399" t="s">
        <v>333</v>
      </c>
      <c r="M443" s="254" t="str">
        <f t="shared" si="12"/>
        <v>-</v>
      </c>
      <c r="N443" s="413" t="str">
        <f t="shared" si="13"/>
        <v>-</v>
      </c>
    </row>
    <row r="444" spans="1:14" s="251" customFormat="1" ht="12.75" hidden="1" outlineLevel="1">
      <c r="A444" s="361"/>
      <c r="B444" s="252">
        <v>426</v>
      </c>
      <c r="C444" s="252"/>
      <c r="D444" s="252"/>
      <c r="E444" s="252"/>
      <c r="F444" s="252"/>
      <c r="G444" s="252"/>
      <c r="H444" s="252"/>
      <c r="I444" s="396"/>
      <c r="J444" s="252"/>
      <c r="K444" s="399" t="s">
        <v>333</v>
      </c>
      <c r="L444" s="399" t="s">
        <v>333</v>
      </c>
      <c r="M444" s="254" t="str">
        <f t="shared" si="12"/>
        <v>-</v>
      </c>
      <c r="N444" s="413" t="str">
        <f t="shared" si="13"/>
        <v>-</v>
      </c>
    </row>
    <row r="445" spans="1:14" s="251" customFormat="1" ht="12.75" hidden="1" outlineLevel="1">
      <c r="A445" s="361"/>
      <c r="B445" s="252">
        <v>427</v>
      </c>
      <c r="C445" s="252"/>
      <c r="D445" s="252"/>
      <c r="E445" s="252"/>
      <c r="F445" s="252"/>
      <c r="G445" s="252"/>
      <c r="H445" s="252"/>
      <c r="I445" s="396"/>
      <c r="J445" s="252"/>
      <c r="K445" s="399" t="s">
        <v>333</v>
      </c>
      <c r="L445" s="399" t="s">
        <v>333</v>
      </c>
      <c r="M445" s="254" t="str">
        <f t="shared" si="12"/>
        <v>-</v>
      </c>
      <c r="N445" s="413" t="str">
        <f t="shared" si="13"/>
        <v>-</v>
      </c>
    </row>
    <row r="446" spans="1:14" s="251" customFormat="1" ht="12.75" hidden="1" outlineLevel="1">
      <c r="A446" s="361"/>
      <c r="B446" s="252">
        <v>428</v>
      </c>
      <c r="C446" s="252"/>
      <c r="D446" s="252"/>
      <c r="E446" s="252"/>
      <c r="F446" s="252"/>
      <c r="G446" s="252"/>
      <c r="H446" s="252"/>
      <c r="I446" s="396"/>
      <c r="J446" s="252"/>
      <c r="K446" s="399" t="s">
        <v>333</v>
      </c>
      <c r="L446" s="399" t="s">
        <v>333</v>
      </c>
      <c r="M446" s="254" t="str">
        <f t="shared" si="12"/>
        <v>-</v>
      </c>
      <c r="N446" s="413" t="str">
        <f t="shared" si="13"/>
        <v>-</v>
      </c>
    </row>
    <row r="447" spans="1:14" s="251" customFormat="1" ht="12.75" hidden="1" outlineLevel="1">
      <c r="A447" s="361"/>
      <c r="B447" s="252">
        <v>429</v>
      </c>
      <c r="C447" s="252"/>
      <c r="D447" s="252"/>
      <c r="E447" s="252"/>
      <c r="F447" s="252"/>
      <c r="G447" s="252"/>
      <c r="H447" s="252"/>
      <c r="I447" s="396"/>
      <c r="J447" s="252"/>
      <c r="K447" s="399" t="s">
        <v>333</v>
      </c>
      <c r="L447" s="399" t="s">
        <v>333</v>
      </c>
      <c r="M447" s="254" t="str">
        <f t="shared" si="12"/>
        <v>-</v>
      </c>
      <c r="N447" s="413" t="str">
        <f t="shared" si="13"/>
        <v>-</v>
      </c>
    </row>
    <row r="448" spans="1:14" s="251" customFormat="1" ht="12.75" hidden="1" outlineLevel="1">
      <c r="A448" s="361"/>
      <c r="B448" s="252">
        <v>430</v>
      </c>
      <c r="C448" s="252"/>
      <c r="D448" s="252"/>
      <c r="E448" s="252"/>
      <c r="F448" s="252"/>
      <c r="G448" s="252"/>
      <c r="H448" s="252"/>
      <c r="I448" s="396"/>
      <c r="J448" s="252"/>
      <c r="K448" s="399" t="s">
        <v>333</v>
      </c>
      <c r="L448" s="399" t="s">
        <v>333</v>
      </c>
      <c r="M448" s="254" t="str">
        <f t="shared" si="12"/>
        <v>-</v>
      </c>
      <c r="N448" s="413" t="str">
        <f t="shared" si="13"/>
        <v>-</v>
      </c>
    </row>
    <row r="449" spans="1:14" s="251" customFormat="1" ht="12.75" hidden="1" outlineLevel="1">
      <c r="A449" s="361"/>
      <c r="B449" s="252">
        <v>431</v>
      </c>
      <c r="C449" s="252"/>
      <c r="D449" s="252"/>
      <c r="E449" s="252"/>
      <c r="F449" s="252"/>
      <c r="G449" s="252"/>
      <c r="H449" s="252"/>
      <c r="I449" s="396"/>
      <c r="J449" s="252"/>
      <c r="K449" s="399" t="s">
        <v>333</v>
      </c>
      <c r="L449" s="399" t="s">
        <v>333</v>
      </c>
      <c r="M449" s="254" t="str">
        <f t="shared" si="12"/>
        <v>-</v>
      </c>
      <c r="N449" s="413" t="str">
        <f t="shared" si="13"/>
        <v>-</v>
      </c>
    </row>
    <row r="450" spans="1:14" s="251" customFormat="1" ht="12.75" hidden="1" outlineLevel="1">
      <c r="A450" s="361"/>
      <c r="B450" s="252">
        <v>432</v>
      </c>
      <c r="C450" s="252"/>
      <c r="D450" s="252"/>
      <c r="E450" s="252"/>
      <c r="F450" s="252"/>
      <c r="G450" s="252"/>
      <c r="H450" s="252"/>
      <c r="I450" s="396"/>
      <c r="J450" s="252"/>
      <c r="K450" s="399" t="s">
        <v>333</v>
      </c>
      <c r="L450" s="399" t="s">
        <v>333</v>
      </c>
      <c r="M450" s="254" t="str">
        <f t="shared" si="12"/>
        <v>-</v>
      </c>
      <c r="N450" s="413" t="str">
        <f t="shared" si="13"/>
        <v>-</v>
      </c>
    </row>
    <row r="451" spans="1:14" s="251" customFormat="1" ht="12.75" hidden="1" outlineLevel="1">
      <c r="A451" s="361"/>
      <c r="B451" s="252">
        <v>433</v>
      </c>
      <c r="C451" s="252"/>
      <c r="D451" s="252"/>
      <c r="E451" s="252"/>
      <c r="F451" s="252"/>
      <c r="G451" s="252"/>
      <c r="H451" s="252"/>
      <c r="I451" s="396"/>
      <c r="J451" s="252"/>
      <c r="K451" s="399" t="s">
        <v>333</v>
      </c>
      <c r="L451" s="399" t="s">
        <v>333</v>
      </c>
      <c r="M451" s="254" t="str">
        <f t="shared" si="12"/>
        <v>-</v>
      </c>
      <c r="N451" s="413" t="str">
        <f t="shared" si="13"/>
        <v>-</v>
      </c>
    </row>
    <row r="452" spans="1:14" s="251" customFormat="1" ht="12.75" hidden="1" outlineLevel="1">
      <c r="A452" s="361"/>
      <c r="B452" s="252">
        <v>434</v>
      </c>
      <c r="C452" s="252"/>
      <c r="D452" s="252"/>
      <c r="E452" s="252"/>
      <c r="F452" s="252"/>
      <c r="G452" s="252"/>
      <c r="H452" s="252"/>
      <c r="I452" s="396"/>
      <c r="J452" s="252"/>
      <c r="K452" s="399" t="s">
        <v>333</v>
      </c>
      <c r="L452" s="399" t="s">
        <v>333</v>
      </c>
      <c r="M452" s="254" t="str">
        <f t="shared" si="12"/>
        <v>-</v>
      </c>
      <c r="N452" s="413" t="str">
        <f t="shared" si="13"/>
        <v>-</v>
      </c>
    </row>
    <row r="453" spans="1:14" s="251" customFormat="1" ht="12.75" hidden="1" outlineLevel="1">
      <c r="A453" s="361"/>
      <c r="B453" s="252">
        <v>435</v>
      </c>
      <c r="C453" s="252"/>
      <c r="D453" s="252"/>
      <c r="E453" s="252"/>
      <c r="F453" s="252"/>
      <c r="G453" s="252"/>
      <c r="H453" s="252"/>
      <c r="I453" s="396"/>
      <c r="J453" s="252"/>
      <c r="K453" s="399" t="s">
        <v>333</v>
      </c>
      <c r="L453" s="399" t="s">
        <v>333</v>
      </c>
      <c r="M453" s="254" t="str">
        <f t="shared" si="12"/>
        <v>-</v>
      </c>
      <c r="N453" s="413" t="str">
        <f t="shared" si="13"/>
        <v>-</v>
      </c>
    </row>
    <row r="454" spans="1:14" s="251" customFormat="1" ht="12.75" hidden="1" outlineLevel="1">
      <c r="A454" s="361"/>
      <c r="B454" s="252">
        <v>436</v>
      </c>
      <c r="C454" s="252"/>
      <c r="D454" s="252"/>
      <c r="E454" s="252"/>
      <c r="F454" s="252"/>
      <c r="G454" s="252"/>
      <c r="H454" s="252"/>
      <c r="I454" s="396"/>
      <c r="J454" s="252"/>
      <c r="K454" s="399" t="s">
        <v>333</v>
      </c>
      <c r="L454" s="399" t="s">
        <v>333</v>
      </c>
      <c r="M454" s="254" t="str">
        <f t="shared" si="12"/>
        <v>-</v>
      </c>
      <c r="N454" s="413" t="str">
        <f t="shared" si="13"/>
        <v>-</v>
      </c>
    </row>
    <row r="455" spans="1:14" s="251" customFormat="1" ht="12.75" hidden="1" outlineLevel="1">
      <c r="A455" s="361"/>
      <c r="B455" s="252">
        <v>437</v>
      </c>
      <c r="C455" s="252"/>
      <c r="D455" s="252"/>
      <c r="E455" s="252"/>
      <c r="F455" s="252"/>
      <c r="G455" s="252"/>
      <c r="H455" s="252"/>
      <c r="I455" s="396"/>
      <c r="J455" s="252"/>
      <c r="K455" s="399" t="s">
        <v>333</v>
      </c>
      <c r="L455" s="399" t="s">
        <v>333</v>
      </c>
      <c r="M455" s="254" t="str">
        <f t="shared" si="12"/>
        <v>-</v>
      </c>
      <c r="N455" s="413" t="str">
        <f t="shared" si="13"/>
        <v>-</v>
      </c>
    </row>
    <row r="456" spans="1:14" s="251" customFormat="1" ht="12.75" hidden="1" outlineLevel="1">
      <c r="A456" s="361"/>
      <c r="B456" s="252">
        <v>438</v>
      </c>
      <c r="C456" s="252"/>
      <c r="D456" s="252"/>
      <c r="E456" s="252"/>
      <c r="F456" s="252"/>
      <c r="G456" s="252"/>
      <c r="H456" s="252"/>
      <c r="I456" s="396"/>
      <c r="J456" s="252"/>
      <c r="K456" s="399" t="s">
        <v>333</v>
      </c>
      <c r="L456" s="399" t="s">
        <v>333</v>
      </c>
      <c r="M456" s="254" t="str">
        <f t="shared" si="12"/>
        <v>-</v>
      </c>
      <c r="N456" s="413" t="str">
        <f t="shared" si="13"/>
        <v>-</v>
      </c>
    </row>
    <row r="457" spans="1:14" s="251" customFormat="1" ht="12.75" hidden="1" outlineLevel="1">
      <c r="A457" s="361"/>
      <c r="B457" s="252">
        <v>439</v>
      </c>
      <c r="C457" s="252"/>
      <c r="D457" s="252"/>
      <c r="E457" s="252"/>
      <c r="F457" s="252"/>
      <c r="G457" s="252"/>
      <c r="H457" s="252"/>
      <c r="I457" s="396"/>
      <c r="J457" s="252"/>
      <c r="K457" s="399" t="s">
        <v>333</v>
      </c>
      <c r="L457" s="399" t="s">
        <v>333</v>
      </c>
      <c r="M457" s="254" t="str">
        <f t="shared" si="12"/>
        <v>-</v>
      </c>
      <c r="N457" s="413" t="str">
        <f t="shared" si="13"/>
        <v>-</v>
      </c>
    </row>
    <row r="458" spans="1:14" s="251" customFormat="1" ht="12.75" hidden="1" outlineLevel="1">
      <c r="A458" s="361"/>
      <c r="B458" s="252">
        <v>440</v>
      </c>
      <c r="C458" s="252"/>
      <c r="D458" s="252"/>
      <c r="E458" s="252"/>
      <c r="F458" s="252"/>
      <c r="G458" s="252"/>
      <c r="H458" s="252"/>
      <c r="I458" s="396"/>
      <c r="J458" s="252"/>
      <c r="K458" s="399" t="s">
        <v>333</v>
      </c>
      <c r="L458" s="399" t="s">
        <v>333</v>
      </c>
      <c r="M458" s="254" t="str">
        <f t="shared" si="12"/>
        <v>-</v>
      </c>
      <c r="N458" s="413" t="str">
        <f t="shared" si="13"/>
        <v>-</v>
      </c>
    </row>
    <row r="459" spans="1:14" s="251" customFormat="1" ht="12.75" hidden="1" outlineLevel="1">
      <c r="A459" s="361"/>
      <c r="B459" s="252">
        <v>441</v>
      </c>
      <c r="C459" s="252"/>
      <c r="D459" s="252"/>
      <c r="E459" s="252"/>
      <c r="F459" s="252"/>
      <c r="G459" s="252"/>
      <c r="H459" s="252"/>
      <c r="I459" s="396"/>
      <c r="J459" s="252"/>
      <c r="K459" s="399" t="s">
        <v>333</v>
      </c>
      <c r="L459" s="399" t="s">
        <v>333</v>
      </c>
      <c r="M459" s="254" t="str">
        <f t="shared" si="12"/>
        <v>-</v>
      </c>
      <c r="N459" s="413" t="str">
        <f t="shared" si="13"/>
        <v>-</v>
      </c>
    </row>
    <row r="460" spans="1:14" s="251" customFormat="1" ht="12.75" hidden="1" outlineLevel="1">
      <c r="A460" s="361"/>
      <c r="B460" s="252">
        <v>442</v>
      </c>
      <c r="C460" s="252"/>
      <c r="D460" s="252"/>
      <c r="E460" s="252"/>
      <c r="F460" s="252"/>
      <c r="G460" s="252"/>
      <c r="H460" s="252"/>
      <c r="I460" s="396"/>
      <c r="J460" s="252"/>
      <c r="K460" s="399" t="s">
        <v>333</v>
      </c>
      <c r="L460" s="399" t="s">
        <v>333</v>
      </c>
      <c r="M460" s="254" t="str">
        <f t="shared" si="12"/>
        <v>-</v>
      </c>
      <c r="N460" s="413" t="str">
        <f t="shared" si="13"/>
        <v>-</v>
      </c>
    </row>
    <row r="461" spans="1:14" s="251" customFormat="1" ht="12.75" hidden="1" outlineLevel="1">
      <c r="A461" s="361"/>
      <c r="B461" s="252">
        <v>443</v>
      </c>
      <c r="C461" s="252"/>
      <c r="D461" s="252"/>
      <c r="E461" s="252"/>
      <c r="F461" s="252"/>
      <c r="G461" s="252"/>
      <c r="H461" s="252"/>
      <c r="I461" s="396"/>
      <c r="J461" s="252"/>
      <c r="K461" s="399" t="s">
        <v>333</v>
      </c>
      <c r="L461" s="399" t="s">
        <v>333</v>
      </c>
      <c r="M461" s="254" t="str">
        <f t="shared" si="12"/>
        <v>-</v>
      </c>
      <c r="N461" s="413" t="str">
        <f t="shared" si="13"/>
        <v>-</v>
      </c>
    </row>
    <row r="462" spans="1:14" s="251" customFormat="1" ht="12.75" hidden="1" outlineLevel="1">
      <c r="A462" s="361"/>
      <c r="B462" s="252">
        <v>444</v>
      </c>
      <c r="C462" s="252"/>
      <c r="D462" s="252"/>
      <c r="E462" s="252"/>
      <c r="F462" s="252"/>
      <c r="G462" s="252"/>
      <c r="H462" s="252"/>
      <c r="I462" s="396"/>
      <c r="J462" s="252"/>
      <c r="K462" s="399" t="s">
        <v>333</v>
      </c>
      <c r="L462" s="399" t="s">
        <v>333</v>
      </c>
      <c r="M462" s="254" t="str">
        <f t="shared" si="12"/>
        <v>-</v>
      </c>
      <c r="N462" s="413" t="str">
        <f t="shared" si="13"/>
        <v>-</v>
      </c>
    </row>
    <row r="463" spans="1:14" s="251" customFormat="1" ht="12.75" hidden="1" outlineLevel="1">
      <c r="A463" s="361"/>
      <c r="B463" s="252">
        <v>445</v>
      </c>
      <c r="C463" s="252"/>
      <c r="D463" s="252"/>
      <c r="E463" s="252"/>
      <c r="F463" s="252"/>
      <c r="G463" s="252"/>
      <c r="H463" s="252"/>
      <c r="I463" s="396"/>
      <c r="J463" s="252"/>
      <c r="K463" s="399" t="s">
        <v>333</v>
      </c>
      <c r="L463" s="399" t="s">
        <v>333</v>
      </c>
      <c r="M463" s="254" t="str">
        <f t="shared" si="12"/>
        <v>-</v>
      </c>
      <c r="N463" s="413" t="str">
        <f t="shared" si="13"/>
        <v>-</v>
      </c>
    </row>
    <row r="464" spans="1:14" s="251" customFormat="1" ht="12.75" hidden="1" outlineLevel="1">
      <c r="A464" s="361"/>
      <c r="B464" s="252">
        <v>446</v>
      </c>
      <c r="C464" s="252"/>
      <c r="D464" s="252"/>
      <c r="E464" s="252"/>
      <c r="F464" s="252"/>
      <c r="G464" s="252"/>
      <c r="H464" s="252"/>
      <c r="I464" s="396"/>
      <c r="J464" s="252"/>
      <c r="K464" s="399" t="s">
        <v>333</v>
      </c>
      <c r="L464" s="399" t="s">
        <v>333</v>
      </c>
      <c r="M464" s="254" t="str">
        <f t="shared" si="12"/>
        <v>-</v>
      </c>
      <c r="N464" s="413" t="str">
        <f t="shared" si="13"/>
        <v>-</v>
      </c>
    </row>
    <row r="465" spans="1:14" s="251" customFormat="1" ht="12.75" hidden="1" outlineLevel="1">
      <c r="A465" s="361"/>
      <c r="B465" s="252">
        <v>447</v>
      </c>
      <c r="C465" s="252"/>
      <c r="D465" s="252"/>
      <c r="E465" s="252"/>
      <c r="F465" s="252"/>
      <c r="G465" s="252"/>
      <c r="H465" s="252"/>
      <c r="I465" s="396"/>
      <c r="J465" s="252"/>
      <c r="K465" s="399" t="s">
        <v>333</v>
      </c>
      <c r="L465" s="399" t="s">
        <v>333</v>
      </c>
      <c r="M465" s="254" t="str">
        <f t="shared" si="12"/>
        <v>-</v>
      </c>
      <c r="N465" s="413" t="str">
        <f t="shared" si="13"/>
        <v>-</v>
      </c>
    </row>
    <row r="466" spans="1:14" s="251" customFormat="1" ht="12.75" hidden="1" outlineLevel="1">
      <c r="A466" s="361"/>
      <c r="B466" s="252">
        <v>448</v>
      </c>
      <c r="C466" s="252"/>
      <c r="D466" s="252"/>
      <c r="E466" s="252"/>
      <c r="F466" s="252"/>
      <c r="G466" s="252"/>
      <c r="H466" s="252"/>
      <c r="I466" s="396"/>
      <c r="J466" s="252"/>
      <c r="K466" s="399" t="s">
        <v>333</v>
      </c>
      <c r="L466" s="399" t="s">
        <v>333</v>
      </c>
      <c r="M466" s="254" t="str">
        <f t="shared" si="12"/>
        <v>-</v>
      </c>
      <c r="N466" s="413" t="str">
        <f t="shared" si="13"/>
        <v>-</v>
      </c>
    </row>
    <row r="467" spans="1:14" s="251" customFormat="1" ht="12.75" hidden="1" outlineLevel="1">
      <c r="A467" s="361"/>
      <c r="B467" s="252">
        <v>449</v>
      </c>
      <c r="C467" s="252"/>
      <c r="D467" s="252"/>
      <c r="E467" s="252"/>
      <c r="F467" s="252"/>
      <c r="G467" s="252"/>
      <c r="H467" s="252"/>
      <c r="I467" s="396"/>
      <c r="J467" s="252"/>
      <c r="K467" s="399" t="s">
        <v>333</v>
      </c>
      <c r="L467" s="399" t="s">
        <v>333</v>
      </c>
      <c r="M467" s="254" t="str">
        <f t="shared" si="12"/>
        <v>-</v>
      </c>
      <c r="N467" s="413" t="str">
        <f t="shared" si="13"/>
        <v>-</v>
      </c>
    </row>
    <row r="468" spans="1:14" s="251" customFormat="1" ht="12.75" hidden="1" outlineLevel="1">
      <c r="A468" s="361"/>
      <c r="B468" s="252">
        <v>450</v>
      </c>
      <c r="C468" s="252"/>
      <c r="D468" s="252"/>
      <c r="E468" s="252"/>
      <c r="F468" s="252"/>
      <c r="G468" s="252"/>
      <c r="H468" s="252"/>
      <c r="I468" s="396"/>
      <c r="J468" s="252"/>
      <c r="K468" s="399" t="s">
        <v>333</v>
      </c>
      <c r="L468" s="399" t="s">
        <v>333</v>
      </c>
      <c r="M468" s="254" t="str">
        <f t="shared" ref="M468:M531" si="14">IF(H468=0,"-",IF(AND(H468&gt;=$L$13,H468&lt;=$K$11),"Корректная дата", "Некорректная дата"))</f>
        <v>-</v>
      </c>
      <c r="N468" s="413" t="str">
        <f t="shared" ref="N468:N531" si="15">IF(ISERROR(I468*1)=TRUE,"Некорректный формат",IF(I468&gt;=100000,"Корректная сумма", IF(I468=0,"-","Рекомендуемая мин. сумма в п/п не менее 100 000 руб.")))</f>
        <v>-</v>
      </c>
    </row>
    <row r="469" spans="1:14" s="251" customFormat="1" ht="12.75" hidden="1" outlineLevel="1">
      <c r="A469" s="361"/>
      <c r="B469" s="252">
        <v>451</v>
      </c>
      <c r="C469" s="252"/>
      <c r="D469" s="252"/>
      <c r="E469" s="252"/>
      <c r="F469" s="252"/>
      <c r="G469" s="252"/>
      <c r="H469" s="252"/>
      <c r="I469" s="396"/>
      <c r="J469" s="252"/>
      <c r="K469" s="399" t="s">
        <v>333</v>
      </c>
      <c r="L469" s="399" t="s">
        <v>333</v>
      </c>
      <c r="M469" s="254" t="str">
        <f t="shared" si="14"/>
        <v>-</v>
      </c>
      <c r="N469" s="413" t="str">
        <f t="shared" si="15"/>
        <v>-</v>
      </c>
    </row>
    <row r="470" spans="1:14" s="251" customFormat="1" ht="12.75" hidden="1" outlineLevel="1">
      <c r="A470" s="361"/>
      <c r="B470" s="252">
        <v>452</v>
      </c>
      <c r="C470" s="252"/>
      <c r="D470" s="252"/>
      <c r="E470" s="252"/>
      <c r="F470" s="252"/>
      <c r="G470" s="252"/>
      <c r="H470" s="252"/>
      <c r="I470" s="396"/>
      <c r="J470" s="252"/>
      <c r="K470" s="399" t="s">
        <v>333</v>
      </c>
      <c r="L470" s="399" t="s">
        <v>333</v>
      </c>
      <c r="M470" s="254" t="str">
        <f t="shared" si="14"/>
        <v>-</v>
      </c>
      <c r="N470" s="413" t="str">
        <f t="shared" si="15"/>
        <v>-</v>
      </c>
    </row>
    <row r="471" spans="1:14" s="251" customFormat="1" ht="12.75" hidden="1" outlineLevel="1">
      <c r="A471" s="361"/>
      <c r="B471" s="252">
        <v>453</v>
      </c>
      <c r="C471" s="252"/>
      <c r="D471" s="252"/>
      <c r="E471" s="252"/>
      <c r="F471" s="252"/>
      <c r="G471" s="252"/>
      <c r="H471" s="252"/>
      <c r="I471" s="396"/>
      <c r="J471" s="252"/>
      <c r="K471" s="399" t="s">
        <v>333</v>
      </c>
      <c r="L471" s="399" t="s">
        <v>333</v>
      </c>
      <c r="M471" s="254" t="str">
        <f t="shared" si="14"/>
        <v>-</v>
      </c>
      <c r="N471" s="413" t="str">
        <f t="shared" si="15"/>
        <v>-</v>
      </c>
    </row>
    <row r="472" spans="1:14" s="251" customFormat="1" ht="12.75" hidden="1" outlineLevel="1">
      <c r="A472" s="361"/>
      <c r="B472" s="252">
        <v>454</v>
      </c>
      <c r="C472" s="252"/>
      <c r="D472" s="252"/>
      <c r="E472" s="252"/>
      <c r="F472" s="252"/>
      <c r="G472" s="252"/>
      <c r="H472" s="252"/>
      <c r="I472" s="396"/>
      <c r="J472" s="252"/>
      <c r="K472" s="399" t="s">
        <v>333</v>
      </c>
      <c r="L472" s="399" t="s">
        <v>333</v>
      </c>
      <c r="M472" s="254" t="str">
        <f t="shared" si="14"/>
        <v>-</v>
      </c>
      <c r="N472" s="413" t="str">
        <f t="shared" si="15"/>
        <v>-</v>
      </c>
    </row>
    <row r="473" spans="1:14" s="251" customFormat="1" ht="12.75" hidden="1" outlineLevel="1">
      <c r="A473" s="361"/>
      <c r="B473" s="252">
        <v>455</v>
      </c>
      <c r="C473" s="252"/>
      <c r="D473" s="252"/>
      <c r="E473" s="252"/>
      <c r="F473" s="252"/>
      <c r="G473" s="252"/>
      <c r="H473" s="252"/>
      <c r="I473" s="396"/>
      <c r="J473" s="252"/>
      <c r="K473" s="399" t="s">
        <v>333</v>
      </c>
      <c r="L473" s="399" t="s">
        <v>333</v>
      </c>
      <c r="M473" s="254" t="str">
        <f t="shared" si="14"/>
        <v>-</v>
      </c>
      <c r="N473" s="413" t="str">
        <f t="shared" si="15"/>
        <v>-</v>
      </c>
    </row>
    <row r="474" spans="1:14" s="251" customFormat="1" ht="12.75" hidden="1" outlineLevel="1">
      <c r="A474" s="361"/>
      <c r="B474" s="252">
        <v>456</v>
      </c>
      <c r="C474" s="252"/>
      <c r="D474" s="252"/>
      <c r="E474" s="252"/>
      <c r="F474" s="252"/>
      <c r="G474" s="252"/>
      <c r="H474" s="252"/>
      <c r="I474" s="396"/>
      <c r="J474" s="252"/>
      <c r="K474" s="399" t="s">
        <v>333</v>
      </c>
      <c r="L474" s="399" t="s">
        <v>333</v>
      </c>
      <c r="M474" s="254" t="str">
        <f t="shared" si="14"/>
        <v>-</v>
      </c>
      <c r="N474" s="413" t="str">
        <f t="shared" si="15"/>
        <v>-</v>
      </c>
    </row>
    <row r="475" spans="1:14" s="251" customFormat="1" ht="12.75" hidden="1" outlineLevel="1">
      <c r="A475" s="361"/>
      <c r="B475" s="252">
        <v>457</v>
      </c>
      <c r="C475" s="252"/>
      <c r="D475" s="252"/>
      <c r="E475" s="252"/>
      <c r="F475" s="252"/>
      <c r="G475" s="252"/>
      <c r="H475" s="252"/>
      <c r="I475" s="396"/>
      <c r="J475" s="252"/>
      <c r="K475" s="399" t="s">
        <v>333</v>
      </c>
      <c r="L475" s="399" t="s">
        <v>333</v>
      </c>
      <c r="M475" s="254" t="str">
        <f t="shared" si="14"/>
        <v>-</v>
      </c>
      <c r="N475" s="413" t="str">
        <f t="shared" si="15"/>
        <v>-</v>
      </c>
    </row>
    <row r="476" spans="1:14" s="251" customFormat="1" ht="12.75" hidden="1" outlineLevel="1">
      <c r="A476" s="361"/>
      <c r="B476" s="252">
        <v>458</v>
      </c>
      <c r="C476" s="252"/>
      <c r="D476" s="252"/>
      <c r="E476" s="252"/>
      <c r="F476" s="252"/>
      <c r="G476" s="252"/>
      <c r="H476" s="252"/>
      <c r="I476" s="396"/>
      <c r="J476" s="252"/>
      <c r="K476" s="399" t="s">
        <v>333</v>
      </c>
      <c r="L476" s="399" t="s">
        <v>333</v>
      </c>
      <c r="M476" s="254" t="str">
        <f t="shared" si="14"/>
        <v>-</v>
      </c>
      <c r="N476" s="413" t="str">
        <f t="shared" si="15"/>
        <v>-</v>
      </c>
    </row>
    <row r="477" spans="1:14" s="251" customFormat="1" ht="12.75" hidden="1" outlineLevel="1">
      <c r="A477" s="361"/>
      <c r="B477" s="252">
        <v>459</v>
      </c>
      <c r="C477" s="252"/>
      <c r="D477" s="252"/>
      <c r="E477" s="252"/>
      <c r="F477" s="252"/>
      <c r="G477" s="252"/>
      <c r="H477" s="252"/>
      <c r="I477" s="396"/>
      <c r="J477" s="252"/>
      <c r="K477" s="399" t="s">
        <v>333</v>
      </c>
      <c r="L477" s="399" t="s">
        <v>333</v>
      </c>
      <c r="M477" s="254" t="str">
        <f t="shared" si="14"/>
        <v>-</v>
      </c>
      <c r="N477" s="413" t="str">
        <f t="shared" si="15"/>
        <v>-</v>
      </c>
    </row>
    <row r="478" spans="1:14" s="251" customFormat="1" ht="12.75" hidden="1" outlineLevel="1">
      <c r="A478" s="361"/>
      <c r="B478" s="252">
        <v>460</v>
      </c>
      <c r="C478" s="252"/>
      <c r="D478" s="252"/>
      <c r="E478" s="252"/>
      <c r="F478" s="252"/>
      <c r="G478" s="252"/>
      <c r="H478" s="252"/>
      <c r="I478" s="396"/>
      <c r="J478" s="252"/>
      <c r="K478" s="399" t="s">
        <v>333</v>
      </c>
      <c r="L478" s="399" t="s">
        <v>333</v>
      </c>
      <c r="M478" s="254" t="str">
        <f t="shared" si="14"/>
        <v>-</v>
      </c>
      <c r="N478" s="413" t="str">
        <f t="shared" si="15"/>
        <v>-</v>
      </c>
    </row>
    <row r="479" spans="1:14" s="251" customFormat="1" ht="12.75" hidden="1" outlineLevel="1">
      <c r="A479" s="361"/>
      <c r="B479" s="252">
        <v>461</v>
      </c>
      <c r="C479" s="252"/>
      <c r="D479" s="252"/>
      <c r="E479" s="252"/>
      <c r="F479" s="252"/>
      <c r="G479" s="252"/>
      <c r="H479" s="252"/>
      <c r="I479" s="396"/>
      <c r="J479" s="252"/>
      <c r="K479" s="399" t="s">
        <v>333</v>
      </c>
      <c r="L479" s="399" t="s">
        <v>333</v>
      </c>
      <c r="M479" s="254" t="str">
        <f t="shared" si="14"/>
        <v>-</v>
      </c>
      <c r="N479" s="413" t="str">
        <f t="shared" si="15"/>
        <v>-</v>
      </c>
    </row>
    <row r="480" spans="1:14" s="251" customFormat="1" ht="12.75" hidden="1" outlineLevel="1">
      <c r="A480" s="361"/>
      <c r="B480" s="252">
        <v>462</v>
      </c>
      <c r="C480" s="252"/>
      <c r="D480" s="252"/>
      <c r="E480" s="252"/>
      <c r="F480" s="252"/>
      <c r="G480" s="252"/>
      <c r="H480" s="252"/>
      <c r="I480" s="396"/>
      <c r="J480" s="252"/>
      <c r="K480" s="399" t="s">
        <v>333</v>
      </c>
      <c r="L480" s="399" t="s">
        <v>333</v>
      </c>
      <c r="M480" s="254" t="str">
        <f t="shared" si="14"/>
        <v>-</v>
      </c>
      <c r="N480" s="413" t="str">
        <f t="shared" si="15"/>
        <v>-</v>
      </c>
    </row>
    <row r="481" spans="1:14" s="251" customFormat="1" ht="12.75" hidden="1" outlineLevel="1">
      <c r="A481" s="361"/>
      <c r="B481" s="252">
        <v>463</v>
      </c>
      <c r="C481" s="252"/>
      <c r="D481" s="252"/>
      <c r="E481" s="252"/>
      <c r="F481" s="252"/>
      <c r="G481" s="252"/>
      <c r="H481" s="252"/>
      <c r="I481" s="396"/>
      <c r="J481" s="252"/>
      <c r="K481" s="399" t="s">
        <v>333</v>
      </c>
      <c r="L481" s="399" t="s">
        <v>333</v>
      </c>
      <c r="M481" s="254" t="str">
        <f t="shared" si="14"/>
        <v>-</v>
      </c>
      <c r="N481" s="413" t="str">
        <f t="shared" si="15"/>
        <v>-</v>
      </c>
    </row>
    <row r="482" spans="1:14" s="251" customFormat="1" ht="12.75" hidden="1" outlineLevel="1">
      <c r="A482" s="361"/>
      <c r="B482" s="252">
        <v>464</v>
      </c>
      <c r="C482" s="252"/>
      <c r="D482" s="252"/>
      <c r="E482" s="252"/>
      <c r="F482" s="252"/>
      <c r="G482" s="252"/>
      <c r="H482" s="252"/>
      <c r="I482" s="396"/>
      <c r="J482" s="252"/>
      <c r="K482" s="399" t="s">
        <v>333</v>
      </c>
      <c r="L482" s="399" t="s">
        <v>333</v>
      </c>
      <c r="M482" s="254" t="str">
        <f t="shared" si="14"/>
        <v>-</v>
      </c>
      <c r="N482" s="413" t="str">
        <f t="shared" si="15"/>
        <v>-</v>
      </c>
    </row>
    <row r="483" spans="1:14" s="251" customFormat="1" ht="12.75" hidden="1" outlineLevel="1">
      <c r="A483" s="361"/>
      <c r="B483" s="252">
        <v>465</v>
      </c>
      <c r="C483" s="252"/>
      <c r="D483" s="252"/>
      <c r="E483" s="252"/>
      <c r="F483" s="252"/>
      <c r="G483" s="252"/>
      <c r="H483" s="252"/>
      <c r="I483" s="396"/>
      <c r="J483" s="252"/>
      <c r="K483" s="399" t="s">
        <v>333</v>
      </c>
      <c r="L483" s="399" t="s">
        <v>333</v>
      </c>
      <c r="M483" s="254" t="str">
        <f t="shared" si="14"/>
        <v>-</v>
      </c>
      <c r="N483" s="413" t="str">
        <f t="shared" si="15"/>
        <v>-</v>
      </c>
    </row>
    <row r="484" spans="1:14" s="251" customFormat="1" ht="12.75" hidden="1" outlineLevel="1">
      <c r="A484" s="361"/>
      <c r="B484" s="252">
        <v>466</v>
      </c>
      <c r="C484" s="252"/>
      <c r="D484" s="252"/>
      <c r="E484" s="252"/>
      <c r="F484" s="252"/>
      <c r="G484" s="252"/>
      <c r="H484" s="252"/>
      <c r="I484" s="396"/>
      <c r="J484" s="252"/>
      <c r="K484" s="399" t="s">
        <v>333</v>
      </c>
      <c r="L484" s="399" t="s">
        <v>333</v>
      </c>
      <c r="M484" s="254" t="str">
        <f t="shared" si="14"/>
        <v>-</v>
      </c>
      <c r="N484" s="413" t="str">
        <f t="shared" si="15"/>
        <v>-</v>
      </c>
    </row>
    <row r="485" spans="1:14" s="251" customFormat="1" ht="12.75" hidden="1" outlineLevel="1">
      <c r="A485" s="361"/>
      <c r="B485" s="252">
        <v>467</v>
      </c>
      <c r="C485" s="252"/>
      <c r="D485" s="252"/>
      <c r="E485" s="252"/>
      <c r="F485" s="252"/>
      <c r="G485" s="252"/>
      <c r="H485" s="252"/>
      <c r="I485" s="396"/>
      <c r="J485" s="252"/>
      <c r="K485" s="399" t="s">
        <v>333</v>
      </c>
      <c r="L485" s="399" t="s">
        <v>333</v>
      </c>
      <c r="M485" s="254" t="str">
        <f t="shared" si="14"/>
        <v>-</v>
      </c>
      <c r="N485" s="413" t="str">
        <f t="shared" si="15"/>
        <v>-</v>
      </c>
    </row>
    <row r="486" spans="1:14" s="251" customFormat="1" ht="12.75" hidden="1" outlineLevel="1">
      <c r="A486" s="361"/>
      <c r="B486" s="252">
        <v>468</v>
      </c>
      <c r="C486" s="252"/>
      <c r="D486" s="252"/>
      <c r="E486" s="252"/>
      <c r="F486" s="252"/>
      <c r="G486" s="252"/>
      <c r="H486" s="252"/>
      <c r="I486" s="396"/>
      <c r="J486" s="252"/>
      <c r="K486" s="399" t="s">
        <v>333</v>
      </c>
      <c r="L486" s="399" t="s">
        <v>333</v>
      </c>
      <c r="M486" s="254" t="str">
        <f t="shared" si="14"/>
        <v>-</v>
      </c>
      <c r="N486" s="413" t="str">
        <f t="shared" si="15"/>
        <v>-</v>
      </c>
    </row>
    <row r="487" spans="1:14" s="251" customFormat="1" ht="12.75" hidden="1" outlineLevel="1">
      <c r="A487" s="361"/>
      <c r="B487" s="252">
        <v>469</v>
      </c>
      <c r="C487" s="252"/>
      <c r="D487" s="252"/>
      <c r="E487" s="252"/>
      <c r="F487" s="252"/>
      <c r="G487" s="252"/>
      <c r="H487" s="252"/>
      <c r="I487" s="396"/>
      <c r="J487" s="252"/>
      <c r="K487" s="399" t="s">
        <v>333</v>
      </c>
      <c r="L487" s="399" t="s">
        <v>333</v>
      </c>
      <c r="M487" s="254" t="str">
        <f t="shared" si="14"/>
        <v>-</v>
      </c>
      <c r="N487" s="413" t="str">
        <f t="shared" si="15"/>
        <v>-</v>
      </c>
    </row>
    <row r="488" spans="1:14" s="251" customFormat="1" ht="12.75" hidden="1" outlineLevel="1">
      <c r="A488" s="361"/>
      <c r="B488" s="252">
        <v>470</v>
      </c>
      <c r="C488" s="252"/>
      <c r="D488" s="252"/>
      <c r="E488" s="252"/>
      <c r="F488" s="252"/>
      <c r="G488" s="252"/>
      <c r="H488" s="252"/>
      <c r="I488" s="396"/>
      <c r="J488" s="252"/>
      <c r="K488" s="399" t="s">
        <v>333</v>
      </c>
      <c r="L488" s="399" t="s">
        <v>333</v>
      </c>
      <c r="M488" s="254" t="str">
        <f t="shared" si="14"/>
        <v>-</v>
      </c>
      <c r="N488" s="413" t="str">
        <f t="shared" si="15"/>
        <v>-</v>
      </c>
    </row>
    <row r="489" spans="1:14" s="251" customFormat="1" ht="12.75" hidden="1" outlineLevel="1">
      <c r="A489" s="361"/>
      <c r="B489" s="252">
        <v>471</v>
      </c>
      <c r="C489" s="252"/>
      <c r="D489" s="252"/>
      <c r="E489" s="252"/>
      <c r="F489" s="252"/>
      <c r="G489" s="252"/>
      <c r="H489" s="252"/>
      <c r="I489" s="396"/>
      <c r="J489" s="252"/>
      <c r="K489" s="399" t="s">
        <v>333</v>
      </c>
      <c r="L489" s="399" t="s">
        <v>333</v>
      </c>
      <c r="M489" s="254" t="str">
        <f t="shared" si="14"/>
        <v>-</v>
      </c>
      <c r="N489" s="413" t="str">
        <f t="shared" si="15"/>
        <v>-</v>
      </c>
    </row>
    <row r="490" spans="1:14" s="251" customFormat="1" ht="12.75" hidden="1" outlineLevel="1">
      <c r="A490" s="361"/>
      <c r="B490" s="252">
        <v>472</v>
      </c>
      <c r="C490" s="252"/>
      <c r="D490" s="252"/>
      <c r="E490" s="252"/>
      <c r="F490" s="252"/>
      <c r="G490" s="252"/>
      <c r="H490" s="252"/>
      <c r="I490" s="396"/>
      <c r="J490" s="252"/>
      <c r="K490" s="399" t="s">
        <v>333</v>
      </c>
      <c r="L490" s="399" t="s">
        <v>333</v>
      </c>
      <c r="M490" s="254" t="str">
        <f t="shared" si="14"/>
        <v>-</v>
      </c>
      <c r="N490" s="413" t="str">
        <f t="shared" si="15"/>
        <v>-</v>
      </c>
    </row>
    <row r="491" spans="1:14" s="251" customFormat="1" ht="12.75" hidden="1" outlineLevel="1">
      <c r="A491" s="361"/>
      <c r="B491" s="252">
        <v>473</v>
      </c>
      <c r="C491" s="252"/>
      <c r="D491" s="252"/>
      <c r="E491" s="252"/>
      <c r="F491" s="252"/>
      <c r="G491" s="252"/>
      <c r="H491" s="252"/>
      <c r="I491" s="396"/>
      <c r="J491" s="252"/>
      <c r="K491" s="399" t="s">
        <v>333</v>
      </c>
      <c r="L491" s="399" t="s">
        <v>333</v>
      </c>
      <c r="M491" s="254" t="str">
        <f t="shared" si="14"/>
        <v>-</v>
      </c>
      <c r="N491" s="413" t="str">
        <f t="shared" si="15"/>
        <v>-</v>
      </c>
    </row>
    <row r="492" spans="1:14" s="251" customFormat="1" ht="12.75" hidden="1" outlineLevel="1">
      <c r="A492" s="361"/>
      <c r="B492" s="252">
        <v>474</v>
      </c>
      <c r="C492" s="252"/>
      <c r="D492" s="252"/>
      <c r="E492" s="252"/>
      <c r="F492" s="252"/>
      <c r="G492" s="252"/>
      <c r="H492" s="252"/>
      <c r="I492" s="396"/>
      <c r="J492" s="252"/>
      <c r="K492" s="399" t="s">
        <v>333</v>
      </c>
      <c r="L492" s="399" t="s">
        <v>333</v>
      </c>
      <c r="M492" s="254" t="str">
        <f t="shared" si="14"/>
        <v>-</v>
      </c>
      <c r="N492" s="413" t="str">
        <f t="shared" si="15"/>
        <v>-</v>
      </c>
    </row>
    <row r="493" spans="1:14" s="251" customFormat="1" ht="12.75" hidden="1" outlineLevel="1">
      <c r="A493" s="361"/>
      <c r="B493" s="252">
        <v>475</v>
      </c>
      <c r="C493" s="252"/>
      <c r="D493" s="252"/>
      <c r="E493" s="252"/>
      <c r="F493" s="252"/>
      <c r="G493" s="252"/>
      <c r="H493" s="252"/>
      <c r="I493" s="396"/>
      <c r="J493" s="252"/>
      <c r="K493" s="399" t="s">
        <v>333</v>
      </c>
      <c r="L493" s="399" t="s">
        <v>333</v>
      </c>
      <c r="M493" s="254" t="str">
        <f t="shared" si="14"/>
        <v>-</v>
      </c>
      <c r="N493" s="413" t="str">
        <f t="shared" si="15"/>
        <v>-</v>
      </c>
    </row>
    <row r="494" spans="1:14" s="251" customFormat="1" ht="12.75" hidden="1" outlineLevel="1">
      <c r="A494" s="361"/>
      <c r="B494" s="252">
        <v>476</v>
      </c>
      <c r="C494" s="252"/>
      <c r="D494" s="252"/>
      <c r="E494" s="252"/>
      <c r="F494" s="252"/>
      <c r="G494" s="252"/>
      <c r="H494" s="252"/>
      <c r="I494" s="396"/>
      <c r="J494" s="252"/>
      <c r="K494" s="399" t="s">
        <v>333</v>
      </c>
      <c r="L494" s="399" t="s">
        <v>333</v>
      </c>
      <c r="M494" s="254" t="str">
        <f t="shared" si="14"/>
        <v>-</v>
      </c>
      <c r="N494" s="413" t="str">
        <f t="shared" si="15"/>
        <v>-</v>
      </c>
    </row>
    <row r="495" spans="1:14" s="251" customFormat="1" ht="12.75" hidden="1" outlineLevel="1">
      <c r="A495" s="361"/>
      <c r="B495" s="252">
        <v>477</v>
      </c>
      <c r="C495" s="252"/>
      <c r="D495" s="252"/>
      <c r="E495" s="252"/>
      <c r="F495" s="252"/>
      <c r="G495" s="252"/>
      <c r="H495" s="252"/>
      <c r="I495" s="396"/>
      <c r="J495" s="252"/>
      <c r="K495" s="399" t="s">
        <v>333</v>
      </c>
      <c r="L495" s="399" t="s">
        <v>333</v>
      </c>
      <c r="M495" s="254" t="str">
        <f t="shared" si="14"/>
        <v>-</v>
      </c>
      <c r="N495" s="413" t="str">
        <f t="shared" si="15"/>
        <v>-</v>
      </c>
    </row>
    <row r="496" spans="1:14" s="251" customFormat="1" ht="12.75" hidden="1" outlineLevel="1">
      <c r="A496" s="361"/>
      <c r="B496" s="252">
        <v>478</v>
      </c>
      <c r="C496" s="252"/>
      <c r="D496" s="252"/>
      <c r="E496" s="252"/>
      <c r="F496" s="252"/>
      <c r="G496" s="252"/>
      <c r="H496" s="252"/>
      <c r="I496" s="396"/>
      <c r="J496" s="252"/>
      <c r="K496" s="399" t="s">
        <v>333</v>
      </c>
      <c r="L496" s="399" t="s">
        <v>333</v>
      </c>
      <c r="M496" s="254" t="str">
        <f t="shared" si="14"/>
        <v>-</v>
      </c>
      <c r="N496" s="413" t="str">
        <f t="shared" si="15"/>
        <v>-</v>
      </c>
    </row>
    <row r="497" spans="1:14" s="251" customFormat="1" ht="12.75" hidden="1" outlineLevel="1">
      <c r="A497" s="361"/>
      <c r="B497" s="252">
        <v>479</v>
      </c>
      <c r="C497" s="252"/>
      <c r="D497" s="252"/>
      <c r="E497" s="252"/>
      <c r="F497" s="252"/>
      <c r="G497" s="252"/>
      <c r="H497" s="252"/>
      <c r="I497" s="396"/>
      <c r="J497" s="252"/>
      <c r="K497" s="399" t="s">
        <v>333</v>
      </c>
      <c r="L497" s="399" t="s">
        <v>333</v>
      </c>
      <c r="M497" s="254" t="str">
        <f t="shared" si="14"/>
        <v>-</v>
      </c>
      <c r="N497" s="413" t="str">
        <f t="shared" si="15"/>
        <v>-</v>
      </c>
    </row>
    <row r="498" spans="1:14" s="251" customFormat="1" ht="12.75" hidden="1" outlineLevel="1">
      <c r="A498" s="361"/>
      <c r="B498" s="252">
        <v>480</v>
      </c>
      <c r="C498" s="252"/>
      <c r="D498" s="252"/>
      <c r="E498" s="252"/>
      <c r="F498" s="252"/>
      <c r="G498" s="252"/>
      <c r="H498" s="252"/>
      <c r="I498" s="396"/>
      <c r="J498" s="252"/>
      <c r="K498" s="399" t="s">
        <v>333</v>
      </c>
      <c r="L498" s="399" t="s">
        <v>333</v>
      </c>
      <c r="M498" s="254" t="str">
        <f t="shared" si="14"/>
        <v>-</v>
      </c>
      <c r="N498" s="413" t="str">
        <f t="shared" si="15"/>
        <v>-</v>
      </c>
    </row>
    <row r="499" spans="1:14" s="251" customFormat="1" ht="12.75" hidden="1" outlineLevel="1">
      <c r="A499" s="361"/>
      <c r="B499" s="252">
        <v>481</v>
      </c>
      <c r="C499" s="252"/>
      <c r="D499" s="252"/>
      <c r="E499" s="252"/>
      <c r="F499" s="252"/>
      <c r="G499" s="252"/>
      <c r="H499" s="252"/>
      <c r="I499" s="396"/>
      <c r="J499" s="252"/>
      <c r="K499" s="399" t="s">
        <v>333</v>
      </c>
      <c r="L499" s="399" t="s">
        <v>333</v>
      </c>
      <c r="M499" s="254" t="str">
        <f t="shared" si="14"/>
        <v>-</v>
      </c>
      <c r="N499" s="413" t="str">
        <f t="shared" si="15"/>
        <v>-</v>
      </c>
    </row>
    <row r="500" spans="1:14" s="251" customFormat="1" ht="12.75" hidden="1" outlineLevel="1">
      <c r="A500" s="361"/>
      <c r="B500" s="252">
        <v>482</v>
      </c>
      <c r="C500" s="252"/>
      <c r="D500" s="252"/>
      <c r="E500" s="252"/>
      <c r="F500" s="252"/>
      <c r="G500" s="252"/>
      <c r="H500" s="252"/>
      <c r="I500" s="396"/>
      <c r="J500" s="252"/>
      <c r="K500" s="399" t="s">
        <v>333</v>
      </c>
      <c r="L500" s="399" t="s">
        <v>333</v>
      </c>
      <c r="M500" s="254" t="str">
        <f t="shared" si="14"/>
        <v>-</v>
      </c>
      <c r="N500" s="413" t="str">
        <f t="shared" si="15"/>
        <v>-</v>
      </c>
    </row>
    <row r="501" spans="1:14" s="251" customFormat="1" ht="12.75" hidden="1" outlineLevel="1">
      <c r="A501" s="361"/>
      <c r="B501" s="252">
        <v>483</v>
      </c>
      <c r="C501" s="252"/>
      <c r="D501" s="252"/>
      <c r="E501" s="252"/>
      <c r="F501" s="252"/>
      <c r="G501" s="252"/>
      <c r="H501" s="252"/>
      <c r="I501" s="396"/>
      <c r="J501" s="252"/>
      <c r="K501" s="399" t="s">
        <v>333</v>
      </c>
      <c r="L501" s="399" t="s">
        <v>333</v>
      </c>
      <c r="M501" s="254" t="str">
        <f t="shared" si="14"/>
        <v>-</v>
      </c>
      <c r="N501" s="413" t="str">
        <f t="shared" si="15"/>
        <v>-</v>
      </c>
    </row>
    <row r="502" spans="1:14" s="251" customFormat="1" ht="12.75" hidden="1" outlineLevel="1">
      <c r="A502" s="361"/>
      <c r="B502" s="252">
        <v>484</v>
      </c>
      <c r="C502" s="252"/>
      <c r="D502" s="252"/>
      <c r="E502" s="252"/>
      <c r="F502" s="252"/>
      <c r="G502" s="252"/>
      <c r="H502" s="252"/>
      <c r="I502" s="396"/>
      <c r="J502" s="252"/>
      <c r="K502" s="399" t="s">
        <v>333</v>
      </c>
      <c r="L502" s="399" t="s">
        <v>333</v>
      </c>
      <c r="M502" s="254" t="str">
        <f t="shared" si="14"/>
        <v>-</v>
      </c>
      <c r="N502" s="413" t="str">
        <f t="shared" si="15"/>
        <v>-</v>
      </c>
    </row>
    <row r="503" spans="1:14" s="251" customFormat="1" ht="12.75" hidden="1" outlineLevel="1">
      <c r="A503" s="361"/>
      <c r="B503" s="252">
        <v>485</v>
      </c>
      <c r="C503" s="252"/>
      <c r="D503" s="252"/>
      <c r="E503" s="252"/>
      <c r="F503" s="252"/>
      <c r="G503" s="252"/>
      <c r="H503" s="252"/>
      <c r="I503" s="396"/>
      <c r="J503" s="252"/>
      <c r="K503" s="399" t="s">
        <v>333</v>
      </c>
      <c r="L503" s="399" t="s">
        <v>333</v>
      </c>
      <c r="M503" s="254" t="str">
        <f t="shared" si="14"/>
        <v>-</v>
      </c>
      <c r="N503" s="413" t="str">
        <f t="shared" si="15"/>
        <v>-</v>
      </c>
    </row>
    <row r="504" spans="1:14" s="251" customFormat="1" ht="12.75" hidden="1" outlineLevel="1">
      <c r="A504" s="361"/>
      <c r="B504" s="252">
        <v>486</v>
      </c>
      <c r="C504" s="252"/>
      <c r="D504" s="252"/>
      <c r="E504" s="252"/>
      <c r="F504" s="252"/>
      <c r="G504" s="252"/>
      <c r="H504" s="252"/>
      <c r="I504" s="396"/>
      <c r="J504" s="252"/>
      <c r="K504" s="399" t="s">
        <v>333</v>
      </c>
      <c r="L504" s="399" t="s">
        <v>333</v>
      </c>
      <c r="M504" s="254" t="str">
        <f t="shared" si="14"/>
        <v>-</v>
      </c>
      <c r="N504" s="413" t="str">
        <f t="shared" si="15"/>
        <v>-</v>
      </c>
    </row>
    <row r="505" spans="1:14" s="251" customFormat="1" ht="12.75" hidden="1" outlineLevel="1">
      <c r="A505" s="361"/>
      <c r="B505" s="252">
        <v>487</v>
      </c>
      <c r="C505" s="252"/>
      <c r="D505" s="252"/>
      <c r="E505" s="252"/>
      <c r="F505" s="252"/>
      <c r="G505" s="252"/>
      <c r="H505" s="252"/>
      <c r="I505" s="396"/>
      <c r="J505" s="252"/>
      <c r="K505" s="399" t="s">
        <v>333</v>
      </c>
      <c r="L505" s="399" t="s">
        <v>333</v>
      </c>
      <c r="M505" s="254" t="str">
        <f t="shared" si="14"/>
        <v>-</v>
      </c>
      <c r="N505" s="413" t="str">
        <f t="shared" si="15"/>
        <v>-</v>
      </c>
    </row>
    <row r="506" spans="1:14" s="251" customFormat="1" ht="12.75" hidden="1" outlineLevel="1">
      <c r="A506" s="361"/>
      <c r="B506" s="252">
        <v>488</v>
      </c>
      <c r="C506" s="252"/>
      <c r="D506" s="252"/>
      <c r="E506" s="252"/>
      <c r="F506" s="252"/>
      <c r="G506" s="252"/>
      <c r="H506" s="252"/>
      <c r="I506" s="396"/>
      <c r="J506" s="252"/>
      <c r="K506" s="399" t="s">
        <v>333</v>
      </c>
      <c r="L506" s="399" t="s">
        <v>333</v>
      </c>
      <c r="M506" s="254" t="str">
        <f t="shared" si="14"/>
        <v>-</v>
      </c>
      <c r="N506" s="413" t="str">
        <f t="shared" si="15"/>
        <v>-</v>
      </c>
    </row>
    <row r="507" spans="1:14" s="251" customFormat="1" ht="12.75" hidden="1" outlineLevel="1">
      <c r="A507" s="361"/>
      <c r="B507" s="252">
        <v>489</v>
      </c>
      <c r="C507" s="252"/>
      <c r="D507" s="252"/>
      <c r="E507" s="252"/>
      <c r="F507" s="252"/>
      <c r="G507" s="252"/>
      <c r="H507" s="252"/>
      <c r="I507" s="396"/>
      <c r="J507" s="252"/>
      <c r="K507" s="399" t="s">
        <v>333</v>
      </c>
      <c r="L507" s="399" t="s">
        <v>333</v>
      </c>
      <c r="M507" s="254" t="str">
        <f t="shared" si="14"/>
        <v>-</v>
      </c>
      <c r="N507" s="413" t="str">
        <f t="shared" si="15"/>
        <v>-</v>
      </c>
    </row>
    <row r="508" spans="1:14" s="251" customFormat="1" ht="12.75" hidden="1" outlineLevel="1">
      <c r="A508" s="361"/>
      <c r="B508" s="252">
        <v>490</v>
      </c>
      <c r="C508" s="252"/>
      <c r="D508" s="252"/>
      <c r="E508" s="252"/>
      <c r="F508" s="252"/>
      <c r="G508" s="252"/>
      <c r="H508" s="252"/>
      <c r="I508" s="396"/>
      <c r="J508" s="252"/>
      <c r="K508" s="399" t="s">
        <v>333</v>
      </c>
      <c r="L508" s="399" t="s">
        <v>333</v>
      </c>
      <c r="M508" s="254" t="str">
        <f t="shared" si="14"/>
        <v>-</v>
      </c>
      <c r="N508" s="413" t="str">
        <f t="shared" si="15"/>
        <v>-</v>
      </c>
    </row>
    <row r="509" spans="1:14" s="251" customFormat="1" ht="12.75" hidden="1" outlineLevel="1">
      <c r="A509" s="361"/>
      <c r="B509" s="252">
        <v>491</v>
      </c>
      <c r="C509" s="252"/>
      <c r="D509" s="252"/>
      <c r="E509" s="252"/>
      <c r="F509" s="252"/>
      <c r="G509" s="252"/>
      <c r="H509" s="252"/>
      <c r="I509" s="396"/>
      <c r="J509" s="252"/>
      <c r="K509" s="399" t="s">
        <v>333</v>
      </c>
      <c r="L509" s="399" t="s">
        <v>333</v>
      </c>
      <c r="M509" s="254" t="str">
        <f t="shared" si="14"/>
        <v>-</v>
      </c>
      <c r="N509" s="413" t="str">
        <f t="shared" si="15"/>
        <v>-</v>
      </c>
    </row>
    <row r="510" spans="1:14" s="251" customFormat="1" ht="12.75" hidden="1" outlineLevel="1">
      <c r="A510" s="361"/>
      <c r="B510" s="252">
        <v>492</v>
      </c>
      <c r="C510" s="252"/>
      <c r="D510" s="252"/>
      <c r="E510" s="252"/>
      <c r="F510" s="252"/>
      <c r="G510" s="252"/>
      <c r="H510" s="252"/>
      <c r="I510" s="396"/>
      <c r="J510" s="252"/>
      <c r="K510" s="399" t="s">
        <v>333</v>
      </c>
      <c r="L510" s="399" t="s">
        <v>333</v>
      </c>
      <c r="M510" s="254" t="str">
        <f t="shared" si="14"/>
        <v>-</v>
      </c>
      <c r="N510" s="413" t="str">
        <f t="shared" si="15"/>
        <v>-</v>
      </c>
    </row>
    <row r="511" spans="1:14" s="251" customFormat="1" ht="12.75" hidden="1" outlineLevel="1">
      <c r="A511" s="361"/>
      <c r="B511" s="252">
        <v>493</v>
      </c>
      <c r="C511" s="252"/>
      <c r="D511" s="252"/>
      <c r="E511" s="252"/>
      <c r="F511" s="252"/>
      <c r="G511" s="252"/>
      <c r="H511" s="252"/>
      <c r="I511" s="396"/>
      <c r="J511" s="252"/>
      <c r="K511" s="399" t="s">
        <v>333</v>
      </c>
      <c r="L511" s="399" t="s">
        <v>333</v>
      </c>
      <c r="M511" s="254" t="str">
        <f t="shared" si="14"/>
        <v>-</v>
      </c>
      <c r="N511" s="413" t="str">
        <f t="shared" si="15"/>
        <v>-</v>
      </c>
    </row>
    <row r="512" spans="1:14" s="251" customFormat="1" ht="12.75" hidden="1" outlineLevel="1">
      <c r="A512" s="361"/>
      <c r="B512" s="252">
        <v>494</v>
      </c>
      <c r="C512" s="252"/>
      <c r="D512" s="252"/>
      <c r="E512" s="252"/>
      <c r="F512" s="252"/>
      <c r="G512" s="252"/>
      <c r="H512" s="252"/>
      <c r="I512" s="396"/>
      <c r="J512" s="252"/>
      <c r="K512" s="399" t="s">
        <v>333</v>
      </c>
      <c r="L512" s="399" t="s">
        <v>333</v>
      </c>
      <c r="M512" s="254" t="str">
        <f t="shared" si="14"/>
        <v>-</v>
      </c>
      <c r="N512" s="413" t="str">
        <f t="shared" si="15"/>
        <v>-</v>
      </c>
    </row>
    <row r="513" spans="1:14" s="251" customFormat="1" ht="12.75" hidden="1" outlineLevel="1">
      <c r="A513" s="361"/>
      <c r="B513" s="252">
        <v>495</v>
      </c>
      <c r="C513" s="252"/>
      <c r="D513" s="252"/>
      <c r="E513" s="252"/>
      <c r="F513" s="252"/>
      <c r="G513" s="252"/>
      <c r="H513" s="252"/>
      <c r="I513" s="396"/>
      <c r="J513" s="252"/>
      <c r="K513" s="399" t="s">
        <v>333</v>
      </c>
      <c r="L513" s="399" t="s">
        <v>333</v>
      </c>
      <c r="M513" s="254" t="str">
        <f t="shared" si="14"/>
        <v>-</v>
      </c>
      <c r="N513" s="413" t="str">
        <f t="shared" si="15"/>
        <v>-</v>
      </c>
    </row>
    <row r="514" spans="1:14" s="251" customFormat="1" ht="12.75" hidden="1" outlineLevel="1">
      <c r="A514" s="361"/>
      <c r="B514" s="252">
        <v>496</v>
      </c>
      <c r="C514" s="252"/>
      <c r="D514" s="252"/>
      <c r="E514" s="252"/>
      <c r="F514" s="252"/>
      <c r="G514" s="252"/>
      <c r="H514" s="252"/>
      <c r="I514" s="396"/>
      <c r="J514" s="252"/>
      <c r="K514" s="399" t="s">
        <v>333</v>
      </c>
      <c r="L514" s="399" t="s">
        <v>333</v>
      </c>
      <c r="M514" s="254" t="str">
        <f t="shared" si="14"/>
        <v>-</v>
      </c>
      <c r="N514" s="413" t="str">
        <f t="shared" si="15"/>
        <v>-</v>
      </c>
    </row>
    <row r="515" spans="1:14" s="251" customFormat="1" ht="12.75" hidden="1" outlineLevel="1">
      <c r="A515" s="361"/>
      <c r="B515" s="252">
        <v>497</v>
      </c>
      <c r="C515" s="252"/>
      <c r="D515" s="252"/>
      <c r="E515" s="252"/>
      <c r="F515" s="252"/>
      <c r="G515" s="252"/>
      <c r="H515" s="252"/>
      <c r="I515" s="396"/>
      <c r="J515" s="252"/>
      <c r="K515" s="399" t="s">
        <v>333</v>
      </c>
      <c r="L515" s="399" t="s">
        <v>333</v>
      </c>
      <c r="M515" s="254" t="str">
        <f t="shared" si="14"/>
        <v>-</v>
      </c>
      <c r="N515" s="413" t="str">
        <f t="shared" si="15"/>
        <v>-</v>
      </c>
    </row>
    <row r="516" spans="1:14" s="251" customFormat="1" ht="12.75" hidden="1" outlineLevel="1">
      <c r="A516" s="361"/>
      <c r="B516" s="252">
        <v>498</v>
      </c>
      <c r="C516" s="252"/>
      <c r="D516" s="252"/>
      <c r="E516" s="252"/>
      <c r="F516" s="252"/>
      <c r="G516" s="252"/>
      <c r="H516" s="252"/>
      <c r="I516" s="396"/>
      <c r="J516" s="252"/>
      <c r="K516" s="399" t="s">
        <v>333</v>
      </c>
      <c r="L516" s="399" t="s">
        <v>333</v>
      </c>
      <c r="M516" s="254" t="str">
        <f t="shared" si="14"/>
        <v>-</v>
      </c>
      <c r="N516" s="413" t="str">
        <f t="shared" si="15"/>
        <v>-</v>
      </c>
    </row>
    <row r="517" spans="1:14" s="251" customFormat="1" ht="12.75" hidden="1" outlineLevel="1">
      <c r="A517" s="361"/>
      <c r="B517" s="252">
        <v>499</v>
      </c>
      <c r="C517" s="252"/>
      <c r="D517" s="252"/>
      <c r="E517" s="252"/>
      <c r="F517" s="252"/>
      <c r="G517" s="252"/>
      <c r="H517" s="252"/>
      <c r="I517" s="396"/>
      <c r="J517" s="252"/>
      <c r="K517" s="399" t="s">
        <v>333</v>
      </c>
      <c r="L517" s="399" t="s">
        <v>333</v>
      </c>
      <c r="M517" s="254" t="str">
        <f t="shared" si="14"/>
        <v>-</v>
      </c>
      <c r="N517" s="413" t="str">
        <f t="shared" si="15"/>
        <v>-</v>
      </c>
    </row>
    <row r="518" spans="1:14" s="251" customFormat="1" ht="12.75" hidden="1" outlineLevel="1">
      <c r="A518" s="361"/>
      <c r="B518" s="252">
        <v>500</v>
      </c>
      <c r="C518" s="252"/>
      <c r="D518" s="252"/>
      <c r="E518" s="252"/>
      <c r="F518" s="252"/>
      <c r="G518" s="252"/>
      <c r="H518" s="252"/>
      <c r="I518" s="396"/>
      <c r="J518" s="252"/>
      <c r="K518" s="399" t="s">
        <v>333</v>
      </c>
      <c r="L518" s="399" t="s">
        <v>333</v>
      </c>
      <c r="M518" s="254" t="str">
        <f t="shared" si="14"/>
        <v>-</v>
      </c>
      <c r="N518" s="413" t="str">
        <f t="shared" si="15"/>
        <v>-</v>
      </c>
    </row>
    <row r="519" spans="1:14" s="251" customFormat="1" ht="12.75" hidden="1" outlineLevel="1">
      <c r="A519" s="361"/>
      <c r="B519" s="252">
        <v>501</v>
      </c>
      <c r="C519" s="252"/>
      <c r="D519" s="252"/>
      <c r="E519" s="252"/>
      <c r="F519" s="252"/>
      <c r="G519" s="252"/>
      <c r="H519" s="252"/>
      <c r="I519" s="396"/>
      <c r="J519" s="252"/>
      <c r="K519" s="399" t="s">
        <v>333</v>
      </c>
      <c r="L519" s="399" t="s">
        <v>333</v>
      </c>
      <c r="M519" s="254" t="str">
        <f t="shared" si="14"/>
        <v>-</v>
      </c>
      <c r="N519" s="413" t="str">
        <f t="shared" si="15"/>
        <v>-</v>
      </c>
    </row>
    <row r="520" spans="1:14" s="251" customFormat="1" ht="12.75" hidden="1" outlineLevel="1">
      <c r="A520" s="361"/>
      <c r="B520" s="252">
        <v>502</v>
      </c>
      <c r="C520" s="252"/>
      <c r="D520" s="252"/>
      <c r="E520" s="252"/>
      <c r="F520" s="252"/>
      <c r="G520" s="252"/>
      <c r="H520" s="252"/>
      <c r="I520" s="396"/>
      <c r="J520" s="252"/>
      <c r="K520" s="399" t="s">
        <v>333</v>
      </c>
      <c r="L520" s="399" t="s">
        <v>333</v>
      </c>
      <c r="M520" s="254" t="str">
        <f t="shared" si="14"/>
        <v>-</v>
      </c>
      <c r="N520" s="413" t="str">
        <f t="shared" si="15"/>
        <v>-</v>
      </c>
    </row>
    <row r="521" spans="1:14" s="251" customFormat="1" ht="12.75" hidden="1" outlineLevel="1">
      <c r="A521" s="361"/>
      <c r="B521" s="252">
        <v>503</v>
      </c>
      <c r="C521" s="252"/>
      <c r="D521" s="252"/>
      <c r="E521" s="252"/>
      <c r="F521" s="252"/>
      <c r="G521" s="252"/>
      <c r="H521" s="252"/>
      <c r="I521" s="396"/>
      <c r="J521" s="252"/>
      <c r="K521" s="399" t="s">
        <v>333</v>
      </c>
      <c r="L521" s="399" t="s">
        <v>333</v>
      </c>
      <c r="M521" s="254" t="str">
        <f t="shared" si="14"/>
        <v>-</v>
      </c>
      <c r="N521" s="413" t="str">
        <f t="shared" si="15"/>
        <v>-</v>
      </c>
    </row>
    <row r="522" spans="1:14" s="251" customFormat="1" ht="12.75" hidden="1" outlineLevel="1">
      <c r="A522" s="361"/>
      <c r="B522" s="252">
        <v>504</v>
      </c>
      <c r="C522" s="252"/>
      <c r="D522" s="252"/>
      <c r="E522" s="252"/>
      <c r="F522" s="252"/>
      <c r="G522" s="252"/>
      <c r="H522" s="252"/>
      <c r="I522" s="396"/>
      <c r="J522" s="252"/>
      <c r="K522" s="399" t="s">
        <v>333</v>
      </c>
      <c r="L522" s="399" t="s">
        <v>333</v>
      </c>
      <c r="M522" s="254" t="str">
        <f t="shared" si="14"/>
        <v>-</v>
      </c>
      <c r="N522" s="413" t="str">
        <f t="shared" si="15"/>
        <v>-</v>
      </c>
    </row>
    <row r="523" spans="1:14" s="251" customFormat="1" ht="12.75" hidden="1" outlineLevel="1">
      <c r="A523" s="361"/>
      <c r="B523" s="252">
        <v>505</v>
      </c>
      <c r="C523" s="252"/>
      <c r="D523" s="252"/>
      <c r="E523" s="252"/>
      <c r="F523" s="252"/>
      <c r="G523" s="252"/>
      <c r="H523" s="252"/>
      <c r="I523" s="396"/>
      <c r="J523" s="252"/>
      <c r="K523" s="399" t="s">
        <v>333</v>
      </c>
      <c r="L523" s="399" t="s">
        <v>333</v>
      </c>
      <c r="M523" s="254" t="str">
        <f t="shared" si="14"/>
        <v>-</v>
      </c>
      <c r="N523" s="413" t="str">
        <f t="shared" si="15"/>
        <v>-</v>
      </c>
    </row>
    <row r="524" spans="1:14" s="251" customFormat="1" ht="12.75" hidden="1" outlineLevel="1">
      <c r="A524" s="361"/>
      <c r="B524" s="252">
        <v>506</v>
      </c>
      <c r="C524" s="252"/>
      <c r="D524" s="252"/>
      <c r="E524" s="252"/>
      <c r="F524" s="252"/>
      <c r="G524" s="252"/>
      <c r="H524" s="252"/>
      <c r="I524" s="396"/>
      <c r="J524" s="252"/>
      <c r="K524" s="399" t="s">
        <v>333</v>
      </c>
      <c r="L524" s="399" t="s">
        <v>333</v>
      </c>
      <c r="M524" s="254" t="str">
        <f t="shared" si="14"/>
        <v>-</v>
      </c>
      <c r="N524" s="413" t="str">
        <f t="shared" si="15"/>
        <v>-</v>
      </c>
    </row>
    <row r="525" spans="1:14" s="251" customFormat="1" ht="12.75" hidden="1" outlineLevel="1">
      <c r="A525" s="361"/>
      <c r="B525" s="252">
        <v>507</v>
      </c>
      <c r="C525" s="252"/>
      <c r="D525" s="252"/>
      <c r="E525" s="252"/>
      <c r="F525" s="252"/>
      <c r="G525" s="252"/>
      <c r="H525" s="252"/>
      <c r="I525" s="396"/>
      <c r="J525" s="252"/>
      <c r="K525" s="399" t="s">
        <v>333</v>
      </c>
      <c r="L525" s="399" t="s">
        <v>333</v>
      </c>
      <c r="M525" s="254" t="str">
        <f t="shared" si="14"/>
        <v>-</v>
      </c>
      <c r="N525" s="413" t="str">
        <f t="shared" si="15"/>
        <v>-</v>
      </c>
    </row>
    <row r="526" spans="1:14" s="251" customFormat="1" ht="12.75" hidden="1" outlineLevel="1">
      <c r="A526" s="361"/>
      <c r="B526" s="252">
        <v>508</v>
      </c>
      <c r="C526" s="252"/>
      <c r="D526" s="252"/>
      <c r="E526" s="252"/>
      <c r="F526" s="252"/>
      <c r="G526" s="252"/>
      <c r="H526" s="252"/>
      <c r="I526" s="396"/>
      <c r="J526" s="252"/>
      <c r="K526" s="399" t="s">
        <v>333</v>
      </c>
      <c r="L526" s="399" t="s">
        <v>333</v>
      </c>
      <c r="M526" s="254" t="str">
        <f t="shared" si="14"/>
        <v>-</v>
      </c>
      <c r="N526" s="413" t="str">
        <f t="shared" si="15"/>
        <v>-</v>
      </c>
    </row>
    <row r="527" spans="1:14" s="251" customFormat="1" ht="12.75" hidden="1" outlineLevel="1">
      <c r="A527" s="361"/>
      <c r="B527" s="252">
        <v>509</v>
      </c>
      <c r="C527" s="252"/>
      <c r="D527" s="252"/>
      <c r="E527" s="252"/>
      <c r="F527" s="252"/>
      <c r="G527" s="252"/>
      <c r="H527" s="252"/>
      <c r="I527" s="396"/>
      <c r="J527" s="252"/>
      <c r="K527" s="399" t="s">
        <v>333</v>
      </c>
      <c r="L527" s="399" t="s">
        <v>333</v>
      </c>
      <c r="M527" s="254" t="str">
        <f t="shared" si="14"/>
        <v>-</v>
      </c>
      <c r="N527" s="413" t="str">
        <f t="shared" si="15"/>
        <v>-</v>
      </c>
    </row>
    <row r="528" spans="1:14" s="251" customFormat="1" ht="12.75" hidden="1" outlineLevel="1">
      <c r="A528" s="361"/>
      <c r="B528" s="252">
        <v>510</v>
      </c>
      <c r="C528" s="252"/>
      <c r="D528" s="252"/>
      <c r="E528" s="252"/>
      <c r="F528" s="252"/>
      <c r="G528" s="252"/>
      <c r="H528" s="252"/>
      <c r="I528" s="396"/>
      <c r="J528" s="252"/>
      <c r="K528" s="399" t="s">
        <v>333</v>
      </c>
      <c r="L528" s="399" t="s">
        <v>333</v>
      </c>
      <c r="M528" s="254" t="str">
        <f t="shared" si="14"/>
        <v>-</v>
      </c>
      <c r="N528" s="413" t="str">
        <f t="shared" si="15"/>
        <v>-</v>
      </c>
    </row>
    <row r="529" spans="1:14" s="251" customFormat="1" ht="12.75" hidden="1" outlineLevel="1">
      <c r="A529" s="361"/>
      <c r="B529" s="252">
        <v>511</v>
      </c>
      <c r="C529" s="252"/>
      <c r="D529" s="252"/>
      <c r="E529" s="252"/>
      <c r="F529" s="252"/>
      <c r="G529" s="252"/>
      <c r="H529" s="252"/>
      <c r="I529" s="396"/>
      <c r="J529" s="252"/>
      <c r="K529" s="399" t="s">
        <v>333</v>
      </c>
      <c r="L529" s="399" t="s">
        <v>333</v>
      </c>
      <c r="M529" s="254" t="str">
        <f t="shared" si="14"/>
        <v>-</v>
      </c>
      <c r="N529" s="413" t="str">
        <f t="shared" si="15"/>
        <v>-</v>
      </c>
    </row>
    <row r="530" spans="1:14" s="251" customFormat="1" ht="12.75" hidden="1" outlineLevel="1">
      <c r="A530" s="361"/>
      <c r="B530" s="252">
        <v>512</v>
      </c>
      <c r="C530" s="252"/>
      <c r="D530" s="252"/>
      <c r="E530" s="252"/>
      <c r="F530" s="252"/>
      <c r="G530" s="252"/>
      <c r="H530" s="252"/>
      <c r="I530" s="396"/>
      <c r="J530" s="252"/>
      <c r="K530" s="399" t="s">
        <v>333</v>
      </c>
      <c r="L530" s="399" t="s">
        <v>333</v>
      </c>
      <c r="M530" s="254" t="str">
        <f t="shared" si="14"/>
        <v>-</v>
      </c>
      <c r="N530" s="413" t="str">
        <f t="shared" si="15"/>
        <v>-</v>
      </c>
    </row>
    <row r="531" spans="1:14" s="251" customFormat="1" ht="12.75" hidden="1" outlineLevel="1">
      <c r="A531" s="361"/>
      <c r="B531" s="252">
        <v>513</v>
      </c>
      <c r="C531" s="252"/>
      <c r="D531" s="252"/>
      <c r="E531" s="252"/>
      <c r="F531" s="252"/>
      <c r="G531" s="252"/>
      <c r="H531" s="252"/>
      <c r="I531" s="396"/>
      <c r="J531" s="252"/>
      <c r="K531" s="399" t="s">
        <v>333</v>
      </c>
      <c r="L531" s="399" t="s">
        <v>333</v>
      </c>
      <c r="M531" s="254" t="str">
        <f t="shared" si="14"/>
        <v>-</v>
      </c>
      <c r="N531" s="413" t="str">
        <f t="shared" si="15"/>
        <v>-</v>
      </c>
    </row>
    <row r="532" spans="1:14" s="251" customFormat="1" ht="12.75" hidden="1" outlineLevel="1">
      <c r="A532" s="361"/>
      <c r="B532" s="252">
        <v>514</v>
      </c>
      <c r="C532" s="252"/>
      <c r="D532" s="252"/>
      <c r="E532" s="252"/>
      <c r="F532" s="252"/>
      <c r="G532" s="252"/>
      <c r="H532" s="252"/>
      <c r="I532" s="396"/>
      <c r="J532" s="252"/>
      <c r="K532" s="399" t="s">
        <v>333</v>
      </c>
      <c r="L532" s="399" t="s">
        <v>333</v>
      </c>
      <c r="M532" s="254" t="str">
        <f t="shared" ref="M532:M595" si="16">IF(H532=0,"-",IF(AND(H532&gt;=$L$13,H532&lt;=$K$11),"Корректная дата", "Некорректная дата"))</f>
        <v>-</v>
      </c>
      <c r="N532" s="413" t="str">
        <f t="shared" ref="N532:N595" si="17">IF(ISERROR(I532*1)=TRUE,"Некорректный формат",IF(I532&gt;=100000,"Корректная сумма", IF(I532=0,"-","Рекомендуемая мин. сумма в п/п не менее 100 000 руб.")))</f>
        <v>-</v>
      </c>
    </row>
    <row r="533" spans="1:14" s="251" customFormat="1" ht="12.75" hidden="1" outlineLevel="1">
      <c r="A533" s="361"/>
      <c r="B533" s="252">
        <v>515</v>
      </c>
      <c r="C533" s="252"/>
      <c r="D533" s="252"/>
      <c r="E533" s="252"/>
      <c r="F533" s="252"/>
      <c r="G533" s="252"/>
      <c r="H533" s="252"/>
      <c r="I533" s="396"/>
      <c r="J533" s="252"/>
      <c r="K533" s="399" t="s">
        <v>333</v>
      </c>
      <c r="L533" s="399" t="s">
        <v>333</v>
      </c>
      <c r="M533" s="254" t="str">
        <f t="shared" si="16"/>
        <v>-</v>
      </c>
      <c r="N533" s="413" t="str">
        <f t="shared" si="17"/>
        <v>-</v>
      </c>
    </row>
    <row r="534" spans="1:14" s="251" customFormat="1" ht="12.75" hidden="1" outlineLevel="1">
      <c r="A534" s="361"/>
      <c r="B534" s="252">
        <v>516</v>
      </c>
      <c r="C534" s="252"/>
      <c r="D534" s="252"/>
      <c r="E534" s="252"/>
      <c r="F534" s="252"/>
      <c r="G534" s="252"/>
      <c r="H534" s="252"/>
      <c r="I534" s="396"/>
      <c r="J534" s="252"/>
      <c r="K534" s="399" t="s">
        <v>333</v>
      </c>
      <c r="L534" s="399" t="s">
        <v>333</v>
      </c>
      <c r="M534" s="254" t="str">
        <f t="shared" si="16"/>
        <v>-</v>
      </c>
      <c r="N534" s="413" t="str">
        <f t="shared" si="17"/>
        <v>-</v>
      </c>
    </row>
    <row r="535" spans="1:14" s="251" customFormat="1" ht="12.75" hidden="1" outlineLevel="1">
      <c r="A535" s="361"/>
      <c r="B535" s="252">
        <v>517</v>
      </c>
      <c r="C535" s="252"/>
      <c r="D535" s="252"/>
      <c r="E535" s="252"/>
      <c r="F535" s="252"/>
      <c r="G535" s="252"/>
      <c r="H535" s="252"/>
      <c r="I535" s="396"/>
      <c r="J535" s="252"/>
      <c r="K535" s="399" t="s">
        <v>333</v>
      </c>
      <c r="L535" s="399" t="s">
        <v>333</v>
      </c>
      <c r="M535" s="254" t="str">
        <f t="shared" si="16"/>
        <v>-</v>
      </c>
      <c r="N535" s="413" t="str">
        <f t="shared" si="17"/>
        <v>-</v>
      </c>
    </row>
    <row r="536" spans="1:14" s="251" customFormat="1" ht="12.75" hidden="1" outlineLevel="1">
      <c r="A536" s="361"/>
      <c r="B536" s="252">
        <v>518</v>
      </c>
      <c r="C536" s="252"/>
      <c r="D536" s="252"/>
      <c r="E536" s="252"/>
      <c r="F536" s="252"/>
      <c r="G536" s="252"/>
      <c r="H536" s="252"/>
      <c r="I536" s="396"/>
      <c r="J536" s="252"/>
      <c r="K536" s="399" t="s">
        <v>333</v>
      </c>
      <c r="L536" s="399" t="s">
        <v>333</v>
      </c>
      <c r="M536" s="254" t="str">
        <f t="shared" si="16"/>
        <v>-</v>
      </c>
      <c r="N536" s="413" t="str">
        <f t="shared" si="17"/>
        <v>-</v>
      </c>
    </row>
    <row r="537" spans="1:14" s="251" customFormat="1" ht="12.75" hidden="1" outlineLevel="1">
      <c r="A537" s="361"/>
      <c r="B537" s="252">
        <v>519</v>
      </c>
      <c r="C537" s="252"/>
      <c r="D537" s="252"/>
      <c r="E537" s="252"/>
      <c r="F537" s="252"/>
      <c r="G537" s="252"/>
      <c r="H537" s="252"/>
      <c r="I537" s="396"/>
      <c r="J537" s="252"/>
      <c r="K537" s="399" t="s">
        <v>333</v>
      </c>
      <c r="L537" s="399" t="s">
        <v>333</v>
      </c>
      <c r="M537" s="254" t="str">
        <f t="shared" si="16"/>
        <v>-</v>
      </c>
      <c r="N537" s="413" t="str">
        <f t="shared" si="17"/>
        <v>-</v>
      </c>
    </row>
    <row r="538" spans="1:14" s="251" customFormat="1" ht="12.75" hidden="1" outlineLevel="1">
      <c r="A538" s="361"/>
      <c r="B538" s="252">
        <v>520</v>
      </c>
      <c r="C538" s="252"/>
      <c r="D538" s="252"/>
      <c r="E538" s="252"/>
      <c r="F538" s="252"/>
      <c r="G538" s="252"/>
      <c r="H538" s="252"/>
      <c r="I538" s="396"/>
      <c r="J538" s="252"/>
      <c r="K538" s="399" t="s">
        <v>333</v>
      </c>
      <c r="L538" s="399" t="s">
        <v>333</v>
      </c>
      <c r="M538" s="254" t="str">
        <f t="shared" si="16"/>
        <v>-</v>
      </c>
      <c r="N538" s="413" t="str">
        <f t="shared" si="17"/>
        <v>-</v>
      </c>
    </row>
    <row r="539" spans="1:14" s="251" customFormat="1" ht="12.75" hidden="1" outlineLevel="1">
      <c r="A539" s="361"/>
      <c r="B539" s="252">
        <v>521</v>
      </c>
      <c r="C539" s="252"/>
      <c r="D539" s="252"/>
      <c r="E539" s="252"/>
      <c r="F539" s="252"/>
      <c r="G539" s="252"/>
      <c r="H539" s="252"/>
      <c r="I539" s="396"/>
      <c r="J539" s="252"/>
      <c r="K539" s="399" t="s">
        <v>333</v>
      </c>
      <c r="L539" s="399" t="s">
        <v>333</v>
      </c>
      <c r="M539" s="254" t="str">
        <f t="shared" si="16"/>
        <v>-</v>
      </c>
      <c r="N539" s="413" t="str">
        <f t="shared" si="17"/>
        <v>-</v>
      </c>
    </row>
    <row r="540" spans="1:14" s="251" customFormat="1" ht="12.75" hidden="1" outlineLevel="1">
      <c r="A540" s="361"/>
      <c r="B540" s="252">
        <v>522</v>
      </c>
      <c r="C540" s="252"/>
      <c r="D540" s="252"/>
      <c r="E540" s="252"/>
      <c r="F540" s="252"/>
      <c r="G540" s="252"/>
      <c r="H540" s="252"/>
      <c r="I540" s="396"/>
      <c r="J540" s="252"/>
      <c r="K540" s="399" t="s">
        <v>333</v>
      </c>
      <c r="L540" s="399" t="s">
        <v>333</v>
      </c>
      <c r="M540" s="254" t="str">
        <f t="shared" si="16"/>
        <v>-</v>
      </c>
      <c r="N540" s="413" t="str">
        <f t="shared" si="17"/>
        <v>-</v>
      </c>
    </row>
    <row r="541" spans="1:14" s="251" customFormat="1" ht="12.75" hidden="1" outlineLevel="1">
      <c r="A541" s="361"/>
      <c r="B541" s="252">
        <v>523</v>
      </c>
      <c r="C541" s="252"/>
      <c r="D541" s="252"/>
      <c r="E541" s="252"/>
      <c r="F541" s="252"/>
      <c r="G541" s="252"/>
      <c r="H541" s="252"/>
      <c r="I541" s="396"/>
      <c r="J541" s="252"/>
      <c r="K541" s="399" t="s">
        <v>333</v>
      </c>
      <c r="L541" s="399" t="s">
        <v>333</v>
      </c>
      <c r="M541" s="254" t="str">
        <f t="shared" si="16"/>
        <v>-</v>
      </c>
      <c r="N541" s="413" t="str">
        <f t="shared" si="17"/>
        <v>-</v>
      </c>
    </row>
    <row r="542" spans="1:14" s="251" customFormat="1" ht="12.75" hidden="1" outlineLevel="1">
      <c r="A542" s="361"/>
      <c r="B542" s="252">
        <v>524</v>
      </c>
      <c r="C542" s="252"/>
      <c r="D542" s="252"/>
      <c r="E542" s="252"/>
      <c r="F542" s="252"/>
      <c r="G542" s="252"/>
      <c r="H542" s="252"/>
      <c r="I542" s="396"/>
      <c r="J542" s="252"/>
      <c r="K542" s="399" t="s">
        <v>333</v>
      </c>
      <c r="L542" s="399" t="s">
        <v>333</v>
      </c>
      <c r="M542" s="254" t="str">
        <f t="shared" si="16"/>
        <v>-</v>
      </c>
      <c r="N542" s="413" t="str">
        <f t="shared" si="17"/>
        <v>-</v>
      </c>
    </row>
    <row r="543" spans="1:14" s="251" customFormat="1" ht="12.75" hidden="1" outlineLevel="1">
      <c r="A543" s="361"/>
      <c r="B543" s="252">
        <v>525</v>
      </c>
      <c r="C543" s="252"/>
      <c r="D543" s="252"/>
      <c r="E543" s="252"/>
      <c r="F543" s="252"/>
      <c r="G543" s="252"/>
      <c r="H543" s="252"/>
      <c r="I543" s="396"/>
      <c r="J543" s="252"/>
      <c r="K543" s="399" t="s">
        <v>333</v>
      </c>
      <c r="L543" s="399" t="s">
        <v>333</v>
      </c>
      <c r="M543" s="254" t="str">
        <f t="shared" si="16"/>
        <v>-</v>
      </c>
      <c r="N543" s="413" t="str">
        <f t="shared" si="17"/>
        <v>-</v>
      </c>
    </row>
    <row r="544" spans="1:14" s="251" customFormat="1" ht="12.75" hidden="1" outlineLevel="1">
      <c r="A544" s="361"/>
      <c r="B544" s="252">
        <v>526</v>
      </c>
      <c r="C544" s="252"/>
      <c r="D544" s="252"/>
      <c r="E544" s="252"/>
      <c r="F544" s="252"/>
      <c r="G544" s="252"/>
      <c r="H544" s="252"/>
      <c r="I544" s="396"/>
      <c r="J544" s="252"/>
      <c r="K544" s="399" t="s">
        <v>333</v>
      </c>
      <c r="L544" s="399" t="s">
        <v>333</v>
      </c>
      <c r="M544" s="254" t="str">
        <f t="shared" si="16"/>
        <v>-</v>
      </c>
      <c r="N544" s="413" t="str">
        <f t="shared" si="17"/>
        <v>-</v>
      </c>
    </row>
    <row r="545" spans="1:14" s="251" customFormat="1" ht="12.75" hidden="1" outlineLevel="1">
      <c r="A545" s="361"/>
      <c r="B545" s="252">
        <v>527</v>
      </c>
      <c r="C545" s="252"/>
      <c r="D545" s="252"/>
      <c r="E545" s="252"/>
      <c r="F545" s="252"/>
      <c r="G545" s="252"/>
      <c r="H545" s="252"/>
      <c r="I545" s="396"/>
      <c r="J545" s="252"/>
      <c r="K545" s="399" t="s">
        <v>333</v>
      </c>
      <c r="L545" s="399" t="s">
        <v>333</v>
      </c>
      <c r="M545" s="254" t="str">
        <f t="shared" si="16"/>
        <v>-</v>
      </c>
      <c r="N545" s="413" t="str">
        <f t="shared" si="17"/>
        <v>-</v>
      </c>
    </row>
    <row r="546" spans="1:14" s="251" customFormat="1" ht="12.75" hidden="1" outlineLevel="1">
      <c r="A546" s="361"/>
      <c r="B546" s="252">
        <v>528</v>
      </c>
      <c r="C546" s="252"/>
      <c r="D546" s="252"/>
      <c r="E546" s="252"/>
      <c r="F546" s="252"/>
      <c r="G546" s="252"/>
      <c r="H546" s="252"/>
      <c r="I546" s="396"/>
      <c r="J546" s="252"/>
      <c r="K546" s="399" t="s">
        <v>333</v>
      </c>
      <c r="L546" s="399" t="s">
        <v>333</v>
      </c>
      <c r="M546" s="254" t="str">
        <f t="shared" si="16"/>
        <v>-</v>
      </c>
      <c r="N546" s="413" t="str">
        <f t="shared" si="17"/>
        <v>-</v>
      </c>
    </row>
    <row r="547" spans="1:14" s="251" customFormat="1" ht="12.75" hidden="1" outlineLevel="1">
      <c r="A547" s="361"/>
      <c r="B547" s="252">
        <v>529</v>
      </c>
      <c r="C547" s="252"/>
      <c r="D547" s="252"/>
      <c r="E547" s="252"/>
      <c r="F547" s="252"/>
      <c r="G547" s="252"/>
      <c r="H547" s="252"/>
      <c r="I547" s="396"/>
      <c r="J547" s="252"/>
      <c r="K547" s="399" t="s">
        <v>333</v>
      </c>
      <c r="L547" s="399" t="s">
        <v>333</v>
      </c>
      <c r="M547" s="254" t="str">
        <f t="shared" si="16"/>
        <v>-</v>
      </c>
      <c r="N547" s="413" t="str">
        <f t="shared" si="17"/>
        <v>-</v>
      </c>
    </row>
    <row r="548" spans="1:14" s="251" customFormat="1" ht="12.75" hidden="1" outlineLevel="1">
      <c r="A548" s="361"/>
      <c r="B548" s="252">
        <v>530</v>
      </c>
      <c r="C548" s="252"/>
      <c r="D548" s="252"/>
      <c r="E548" s="252"/>
      <c r="F548" s="252"/>
      <c r="G548" s="252"/>
      <c r="H548" s="252"/>
      <c r="I548" s="396"/>
      <c r="J548" s="252"/>
      <c r="K548" s="399" t="s">
        <v>333</v>
      </c>
      <c r="L548" s="399" t="s">
        <v>333</v>
      </c>
      <c r="M548" s="254" t="str">
        <f t="shared" si="16"/>
        <v>-</v>
      </c>
      <c r="N548" s="413" t="str">
        <f t="shared" si="17"/>
        <v>-</v>
      </c>
    </row>
    <row r="549" spans="1:14" s="251" customFormat="1" ht="12.75" hidden="1" outlineLevel="1">
      <c r="A549" s="361"/>
      <c r="B549" s="252">
        <v>531</v>
      </c>
      <c r="C549" s="252"/>
      <c r="D549" s="252"/>
      <c r="E549" s="252"/>
      <c r="F549" s="252"/>
      <c r="G549" s="252"/>
      <c r="H549" s="252"/>
      <c r="I549" s="396"/>
      <c r="J549" s="252"/>
      <c r="K549" s="399" t="s">
        <v>333</v>
      </c>
      <c r="L549" s="399" t="s">
        <v>333</v>
      </c>
      <c r="M549" s="254" t="str">
        <f t="shared" si="16"/>
        <v>-</v>
      </c>
      <c r="N549" s="413" t="str">
        <f t="shared" si="17"/>
        <v>-</v>
      </c>
    </row>
    <row r="550" spans="1:14" s="251" customFormat="1" ht="12.75" hidden="1" outlineLevel="1">
      <c r="A550" s="361"/>
      <c r="B550" s="252">
        <v>532</v>
      </c>
      <c r="C550" s="252"/>
      <c r="D550" s="252"/>
      <c r="E550" s="252"/>
      <c r="F550" s="252"/>
      <c r="G550" s="252"/>
      <c r="H550" s="252"/>
      <c r="I550" s="396"/>
      <c r="J550" s="252"/>
      <c r="K550" s="399" t="s">
        <v>333</v>
      </c>
      <c r="L550" s="399" t="s">
        <v>333</v>
      </c>
      <c r="M550" s="254" t="str">
        <f t="shared" si="16"/>
        <v>-</v>
      </c>
      <c r="N550" s="413" t="str">
        <f t="shared" si="17"/>
        <v>-</v>
      </c>
    </row>
    <row r="551" spans="1:14" s="251" customFormat="1" ht="12.75" hidden="1" outlineLevel="1">
      <c r="A551" s="361"/>
      <c r="B551" s="252">
        <v>533</v>
      </c>
      <c r="C551" s="252"/>
      <c r="D551" s="252"/>
      <c r="E551" s="252"/>
      <c r="F551" s="252"/>
      <c r="G551" s="252"/>
      <c r="H551" s="252"/>
      <c r="I551" s="396"/>
      <c r="J551" s="252"/>
      <c r="K551" s="399" t="s">
        <v>333</v>
      </c>
      <c r="L551" s="399" t="s">
        <v>333</v>
      </c>
      <c r="M551" s="254" t="str">
        <f t="shared" si="16"/>
        <v>-</v>
      </c>
      <c r="N551" s="413" t="str">
        <f t="shared" si="17"/>
        <v>-</v>
      </c>
    </row>
    <row r="552" spans="1:14" s="251" customFormat="1" ht="12.75" hidden="1" outlineLevel="1">
      <c r="A552" s="361"/>
      <c r="B552" s="252">
        <v>534</v>
      </c>
      <c r="C552" s="252"/>
      <c r="D552" s="252"/>
      <c r="E552" s="252"/>
      <c r="F552" s="252"/>
      <c r="G552" s="252"/>
      <c r="H552" s="252"/>
      <c r="I552" s="396"/>
      <c r="J552" s="252"/>
      <c r="K552" s="399" t="s">
        <v>333</v>
      </c>
      <c r="L552" s="399" t="s">
        <v>333</v>
      </c>
      <c r="M552" s="254" t="str">
        <f t="shared" si="16"/>
        <v>-</v>
      </c>
      <c r="N552" s="413" t="str">
        <f t="shared" si="17"/>
        <v>-</v>
      </c>
    </row>
    <row r="553" spans="1:14" s="251" customFormat="1" ht="12.75" hidden="1" outlineLevel="1">
      <c r="A553" s="361"/>
      <c r="B553" s="252">
        <v>535</v>
      </c>
      <c r="C553" s="252"/>
      <c r="D553" s="252"/>
      <c r="E553" s="252"/>
      <c r="F553" s="252"/>
      <c r="G553" s="252"/>
      <c r="H553" s="252"/>
      <c r="I553" s="396"/>
      <c r="J553" s="252"/>
      <c r="K553" s="399" t="s">
        <v>333</v>
      </c>
      <c r="L553" s="399" t="s">
        <v>333</v>
      </c>
      <c r="M553" s="254" t="str">
        <f t="shared" si="16"/>
        <v>-</v>
      </c>
      <c r="N553" s="413" t="str">
        <f t="shared" si="17"/>
        <v>-</v>
      </c>
    </row>
    <row r="554" spans="1:14" s="251" customFormat="1" ht="12.75" hidden="1" outlineLevel="1">
      <c r="A554" s="361"/>
      <c r="B554" s="252">
        <v>536</v>
      </c>
      <c r="C554" s="252"/>
      <c r="D554" s="252"/>
      <c r="E554" s="252"/>
      <c r="F554" s="252"/>
      <c r="G554" s="252"/>
      <c r="H554" s="252"/>
      <c r="I554" s="396"/>
      <c r="J554" s="252"/>
      <c r="K554" s="399" t="s">
        <v>333</v>
      </c>
      <c r="L554" s="399" t="s">
        <v>333</v>
      </c>
      <c r="M554" s="254" t="str">
        <f t="shared" si="16"/>
        <v>-</v>
      </c>
      <c r="N554" s="413" t="str">
        <f t="shared" si="17"/>
        <v>-</v>
      </c>
    </row>
    <row r="555" spans="1:14" s="251" customFormat="1" ht="12.75" hidden="1" outlineLevel="1">
      <c r="A555" s="361"/>
      <c r="B555" s="252">
        <v>537</v>
      </c>
      <c r="C555" s="252"/>
      <c r="D555" s="252"/>
      <c r="E555" s="252"/>
      <c r="F555" s="252"/>
      <c r="G555" s="252"/>
      <c r="H555" s="252"/>
      <c r="I555" s="396"/>
      <c r="J555" s="252"/>
      <c r="K555" s="399" t="s">
        <v>333</v>
      </c>
      <c r="L555" s="399" t="s">
        <v>333</v>
      </c>
      <c r="M555" s="254" t="str">
        <f t="shared" si="16"/>
        <v>-</v>
      </c>
      <c r="N555" s="413" t="str">
        <f t="shared" si="17"/>
        <v>-</v>
      </c>
    </row>
    <row r="556" spans="1:14" s="251" customFormat="1" ht="12.75" hidden="1" outlineLevel="1">
      <c r="A556" s="361"/>
      <c r="B556" s="252">
        <v>538</v>
      </c>
      <c r="C556" s="252"/>
      <c r="D556" s="252"/>
      <c r="E556" s="252"/>
      <c r="F556" s="252"/>
      <c r="G556" s="252"/>
      <c r="H556" s="252"/>
      <c r="I556" s="396"/>
      <c r="J556" s="252"/>
      <c r="K556" s="399" t="s">
        <v>333</v>
      </c>
      <c r="L556" s="399" t="s">
        <v>333</v>
      </c>
      <c r="M556" s="254" t="str">
        <f t="shared" si="16"/>
        <v>-</v>
      </c>
      <c r="N556" s="413" t="str">
        <f t="shared" si="17"/>
        <v>-</v>
      </c>
    </row>
    <row r="557" spans="1:14" s="251" customFormat="1" ht="12.75" hidden="1" outlineLevel="1">
      <c r="A557" s="361"/>
      <c r="B557" s="252">
        <v>539</v>
      </c>
      <c r="C557" s="252"/>
      <c r="D557" s="252"/>
      <c r="E557" s="252"/>
      <c r="F557" s="252"/>
      <c r="G557" s="252"/>
      <c r="H557" s="252"/>
      <c r="I557" s="396"/>
      <c r="J557" s="252"/>
      <c r="K557" s="399" t="s">
        <v>333</v>
      </c>
      <c r="L557" s="399" t="s">
        <v>333</v>
      </c>
      <c r="M557" s="254" t="str">
        <f t="shared" si="16"/>
        <v>-</v>
      </c>
      <c r="N557" s="413" t="str">
        <f t="shared" si="17"/>
        <v>-</v>
      </c>
    </row>
    <row r="558" spans="1:14" s="251" customFormat="1" ht="12.75" hidden="1" outlineLevel="1">
      <c r="A558" s="361"/>
      <c r="B558" s="252">
        <v>540</v>
      </c>
      <c r="C558" s="252"/>
      <c r="D558" s="252"/>
      <c r="E558" s="252"/>
      <c r="F558" s="252"/>
      <c r="G558" s="252"/>
      <c r="H558" s="252"/>
      <c r="I558" s="396"/>
      <c r="J558" s="252"/>
      <c r="K558" s="399" t="s">
        <v>333</v>
      </c>
      <c r="L558" s="399" t="s">
        <v>333</v>
      </c>
      <c r="M558" s="254" t="str">
        <f t="shared" si="16"/>
        <v>-</v>
      </c>
      <c r="N558" s="413" t="str">
        <f t="shared" si="17"/>
        <v>-</v>
      </c>
    </row>
    <row r="559" spans="1:14" s="251" customFormat="1" ht="12.75" hidden="1" outlineLevel="1">
      <c r="A559" s="361"/>
      <c r="B559" s="252">
        <v>541</v>
      </c>
      <c r="C559" s="252"/>
      <c r="D559" s="252"/>
      <c r="E559" s="252"/>
      <c r="F559" s="252"/>
      <c r="G559" s="252"/>
      <c r="H559" s="252"/>
      <c r="I559" s="396"/>
      <c r="J559" s="252"/>
      <c r="K559" s="399" t="s">
        <v>333</v>
      </c>
      <c r="L559" s="399" t="s">
        <v>333</v>
      </c>
      <c r="M559" s="254" t="str">
        <f t="shared" si="16"/>
        <v>-</v>
      </c>
      <c r="N559" s="413" t="str">
        <f t="shared" si="17"/>
        <v>-</v>
      </c>
    </row>
    <row r="560" spans="1:14" s="251" customFormat="1" ht="12.75" hidden="1" outlineLevel="1">
      <c r="A560" s="361"/>
      <c r="B560" s="252">
        <v>542</v>
      </c>
      <c r="C560" s="252"/>
      <c r="D560" s="252"/>
      <c r="E560" s="252"/>
      <c r="F560" s="252"/>
      <c r="G560" s="252"/>
      <c r="H560" s="252"/>
      <c r="I560" s="396"/>
      <c r="J560" s="252"/>
      <c r="K560" s="399" t="s">
        <v>333</v>
      </c>
      <c r="L560" s="399" t="s">
        <v>333</v>
      </c>
      <c r="M560" s="254" t="str">
        <f t="shared" si="16"/>
        <v>-</v>
      </c>
      <c r="N560" s="413" t="str">
        <f t="shared" si="17"/>
        <v>-</v>
      </c>
    </row>
    <row r="561" spans="1:14" s="251" customFormat="1" ht="12.75" hidden="1" outlineLevel="1">
      <c r="A561" s="361"/>
      <c r="B561" s="252">
        <v>543</v>
      </c>
      <c r="C561" s="252"/>
      <c r="D561" s="252"/>
      <c r="E561" s="252"/>
      <c r="F561" s="252"/>
      <c r="G561" s="252"/>
      <c r="H561" s="252"/>
      <c r="I561" s="396"/>
      <c r="J561" s="252"/>
      <c r="K561" s="399" t="s">
        <v>333</v>
      </c>
      <c r="L561" s="399" t="s">
        <v>333</v>
      </c>
      <c r="M561" s="254" t="str">
        <f t="shared" si="16"/>
        <v>-</v>
      </c>
      <c r="N561" s="413" t="str">
        <f t="shared" si="17"/>
        <v>-</v>
      </c>
    </row>
    <row r="562" spans="1:14" s="251" customFormat="1" ht="12.75" hidden="1" outlineLevel="1">
      <c r="A562" s="361"/>
      <c r="B562" s="252">
        <v>544</v>
      </c>
      <c r="C562" s="252"/>
      <c r="D562" s="252"/>
      <c r="E562" s="252"/>
      <c r="F562" s="252"/>
      <c r="G562" s="252"/>
      <c r="H562" s="252"/>
      <c r="I562" s="396"/>
      <c r="J562" s="252"/>
      <c r="K562" s="399" t="s">
        <v>333</v>
      </c>
      <c r="L562" s="399" t="s">
        <v>333</v>
      </c>
      <c r="M562" s="254" t="str">
        <f t="shared" si="16"/>
        <v>-</v>
      </c>
      <c r="N562" s="413" t="str">
        <f t="shared" si="17"/>
        <v>-</v>
      </c>
    </row>
    <row r="563" spans="1:14" s="251" customFormat="1" ht="12.75" hidden="1" outlineLevel="1">
      <c r="A563" s="361"/>
      <c r="B563" s="252">
        <v>545</v>
      </c>
      <c r="C563" s="252"/>
      <c r="D563" s="252"/>
      <c r="E563" s="252"/>
      <c r="F563" s="252"/>
      <c r="G563" s="252"/>
      <c r="H563" s="252"/>
      <c r="I563" s="396"/>
      <c r="J563" s="252"/>
      <c r="K563" s="399" t="s">
        <v>333</v>
      </c>
      <c r="L563" s="399" t="s">
        <v>333</v>
      </c>
      <c r="M563" s="254" t="str">
        <f t="shared" si="16"/>
        <v>-</v>
      </c>
      <c r="N563" s="413" t="str">
        <f t="shared" si="17"/>
        <v>-</v>
      </c>
    </row>
    <row r="564" spans="1:14" s="251" customFormat="1" ht="12.75" hidden="1" outlineLevel="1">
      <c r="A564" s="361"/>
      <c r="B564" s="252">
        <v>546</v>
      </c>
      <c r="C564" s="252"/>
      <c r="D564" s="252"/>
      <c r="E564" s="252"/>
      <c r="F564" s="252"/>
      <c r="G564" s="252"/>
      <c r="H564" s="252"/>
      <c r="I564" s="396"/>
      <c r="J564" s="252"/>
      <c r="K564" s="399" t="s">
        <v>333</v>
      </c>
      <c r="L564" s="399" t="s">
        <v>333</v>
      </c>
      <c r="M564" s="254" t="str">
        <f t="shared" si="16"/>
        <v>-</v>
      </c>
      <c r="N564" s="413" t="str">
        <f t="shared" si="17"/>
        <v>-</v>
      </c>
    </row>
    <row r="565" spans="1:14" s="251" customFormat="1" ht="12.75" hidden="1" outlineLevel="1">
      <c r="A565" s="361"/>
      <c r="B565" s="252">
        <v>547</v>
      </c>
      <c r="C565" s="252"/>
      <c r="D565" s="252"/>
      <c r="E565" s="252"/>
      <c r="F565" s="252"/>
      <c r="G565" s="252"/>
      <c r="H565" s="252"/>
      <c r="I565" s="396"/>
      <c r="J565" s="252"/>
      <c r="K565" s="399" t="s">
        <v>333</v>
      </c>
      <c r="L565" s="399" t="s">
        <v>333</v>
      </c>
      <c r="M565" s="254" t="str">
        <f t="shared" si="16"/>
        <v>-</v>
      </c>
      <c r="N565" s="413" t="str">
        <f t="shared" si="17"/>
        <v>-</v>
      </c>
    </row>
    <row r="566" spans="1:14" s="251" customFormat="1" ht="12.75" hidden="1" outlineLevel="1">
      <c r="A566" s="361"/>
      <c r="B566" s="252">
        <v>548</v>
      </c>
      <c r="C566" s="252"/>
      <c r="D566" s="252"/>
      <c r="E566" s="252"/>
      <c r="F566" s="252"/>
      <c r="G566" s="252"/>
      <c r="H566" s="252"/>
      <c r="I566" s="396"/>
      <c r="J566" s="252"/>
      <c r="K566" s="399" t="s">
        <v>333</v>
      </c>
      <c r="L566" s="399" t="s">
        <v>333</v>
      </c>
      <c r="M566" s="254" t="str">
        <f t="shared" si="16"/>
        <v>-</v>
      </c>
      <c r="N566" s="413" t="str">
        <f t="shared" si="17"/>
        <v>-</v>
      </c>
    </row>
    <row r="567" spans="1:14" s="251" customFormat="1" ht="12.75" hidden="1" outlineLevel="1">
      <c r="A567" s="361"/>
      <c r="B567" s="252">
        <v>549</v>
      </c>
      <c r="C567" s="252"/>
      <c r="D567" s="252"/>
      <c r="E567" s="252"/>
      <c r="F567" s="252"/>
      <c r="G567" s="252"/>
      <c r="H567" s="252"/>
      <c r="I567" s="396"/>
      <c r="J567" s="252"/>
      <c r="K567" s="399" t="s">
        <v>333</v>
      </c>
      <c r="L567" s="399" t="s">
        <v>333</v>
      </c>
      <c r="M567" s="254" t="str">
        <f t="shared" si="16"/>
        <v>-</v>
      </c>
      <c r="N567" s="413" t="str">
        <f t="shared" si="17"/>
        <v>-</v>
      </c>
    </row>
    <row r="568" spans="1:14" s="251" customFormat="1" ht="12.75" hidden="1" outlineLevel="1">
      <c r="A568" s="361"/>
      <c r="B568" s="252">
        <v>550</v>
      </c>
      <c r="C568" s="252"/>
      <c r="D568" s="252"/>
      <c r="E568" s="252"/>
      <c r="F568" s="252"/>
      <c r="G568" s="252"/>
      <c r="H568" s="252"/>
      <c r="I568" s="396"/>
      <c r="J568" s="252"/>
      <c r="K568" s="399" t="s">
        <v>333</v>
      </c>
      <c r="L568" s="399" t="s">
        <v>333</v>
      </c>
      <c r="M568" s="254" t="str">
        <f t="shared" si="16"/>
        <v>-</v>
      </c>
      <c r="N568" s="413" t="str">
        <f t="shared" si="17"/>
        <v>-</v>
      </c>
    </row>
    <row r="569" spans="1:14" s="251" customFormat="1" ht="12.75" hidden="1" outlineLevel="1">
      <c r="A569" s="361"/>
      <c r="B569" s="252">
        <v>551</v>
      </c>
      <c r="C569" s="252"/>
      <c r="D569" s="252"/>
      <c r="E569" s="252"/>
      <c r="F569" s="252"/>
      <c r="G569" s="252"/>
      <c r="H569" s="252"/>
      <c r="I569" s="396"/>
      <c r="J569" s="252"/>
      <c r="K569" s="399" t="s">
        <v>333</v>
      </c>
      <c r="L569" s="399" t="s">
        <v>333</v>
      </c>
      <c r="M569" s="254" t="str">
        <f t="shared" si="16"/>
        <v>-</v>
      </c>
      <c r="N569" s="413" t="str">
        <f t="shared" si="17"/>
        <v>-</v>
      </c>
    </row>
    <row r="570" spans="1:14" s="251" customFormat="1" ht="12.75" hidden="1" outlineLevel="1">
      <c r="A570" s="361"/>
      <c r="B570" s="252">
        <v>552</v>
      </c>
      <c r="C570" s="252"/>
      <c r="D570" s="252"/>
      <c r="E570" s="252"/>
      <c r="F570" s="252"/>
      <c r="G570" s="252"/>
      <c r="H570" s="252"/>
      <c r="I570" s="396"/>
      <c r="J570" s="252"/>
      <c r="K570" s="399" t="s">
        <v>333</v>
      </c>
      <c r="L570" s="399" t="s">
        <v>333</v>
      </c>
      <c r="M570" s="254" t="str">
        <f t="shared" si="16"/>
        <v>-</v>
      </c>
      <c r="N570" s="413" t="str">
        <f t="shared" si="17"/>
        <v>-</v>
      </c>
    </row>
    <row r="571" spans="1:14" s="251" customFormat="1" ht="12.75" hidden="1" outlineLevel="1">
      <c r="A571" s="361"/>
      <c r="B571" s="252">
        <v>553</v>
      </c>
      <c r="C571" s="252"/>
      <c r="D571" s="252"/>
      <c r="E571" s="252"/>
      <c r="F571" s="252"/>
      <c r="G571" s="252"/>
      <c r="H571" s="252"/>
      <c r="I571" s="396"/>
      <c r="J571" s="252"/>
      <c r="K571" s="399" t="s">
        <v>333</v>
      </c>
      <c r="L571" s="399" t="s">
        <v>333</v>
      </c>
      <c r="M571" s="254" t="str">
        <f t="shared" si="16"/>
        <v>-</v>
      </c>
      <c r="N571" s="413" t="str">
        <f t="shared" si="17"/>
        <v>-</v>
      </c>
    </row>
    <row r="572" spans="1:14" s="251" customFormat="1" ht="12.75" hidden="1" outlineLevel="1">
      <c r="A572" s="361"/>
      <c r="B572" s="252">
        <v>554</v>
      </c>
      <c r="C572" s="252"/>
      <c r="D572" s="252"/>
      <c r="E572" s="252"/>
      <c r="F572" s="252"/>
      <c r="G572" s="252"/>
      <c r="H572" s="252"/>
      <c r="I572" s="396"/>
      <c r="J572" s="252"/>
      <c r="K572" s="399" t="s">
        <v>333</v>
      </c>
      <c r="L572" s="399" t="s">
        <v>333</v>
      </c>
      <c r="M572" s="254" t="str">
        <f t="shared" si="16"/>
        <v>-</v>
      </c>
      <c r="N572" s="413" t="str">
        <f t="shared" si="17"/>
        <v>-</v>
      </c>
    </row>
    <row r="573" spans="1:14" s="251" customFormat="1" ht="12.75" hidden="1" outlineLevel="1">
      <c r="A573" s="361"/>
      <c r="B573" s="252">
        <v>555</v>
      </c>
      <c r="C573" s="252"/>
      <c r="D573" s="252"/>
      <c r="E573" s="252"/>
      <c r="F573" s="252"/>
      <c r="G573" s="252"/>
      <c r="H573" s="252"/>
      <c r="I573" s="396"/>
      <c r="J573" s="252"/>
      <c r="K573" s="399" t="s">
        <v>333</v>
      </c>
      <c r="L573" s="399" t="s">
        <v>333</v>
      </c>
      <c r="M573" s="254" t="str">
        <f t="shared" si="16"/>
        <v>-</v>
      </c>
      <c r="N573" s="413" t="str">
        <f t="shared" si="17"/>
        <v>-</v>
      </c>
    </row>
    <row r="574" spans="1:14" s="251" customFormat="1" ht="12.75" hidden="1" outlineLevel="1">
      <c r="A574" s="361"/>
      <c r="B574" s="252">
        <v>556</v>
      </c>
      <c r="C574" s="252"/>
      <c r="D574" s="252"/>
      <c r="E574" s="252"/>
      <c r="F574" s="252"/>
      <c r="G574" s="252"/>
      <c r="H574" s="252"/>
      <c r="I574" s="396"/>
      <c r="J574" s="252"/>
      <c r="K574" s="399" t="s">
        <v>333</v>
      </c>
      <c r="L574" s="399" t="s">
        <v>333</v>
      </c>
      <c r="M574" s="254" t="str">
        <f t="shared" si="16"/>
        <v>-</v>
      </c>
      <c r="N574" s="413" t="str">
        <f t="shared" si="17"/>
        <v>-</v>
      </c>
    </row>
    <row r="575" spans="1:14" s="251" customFormat="1" ht="12.75" hidden="1" outlineLevel="1">
      <c r="A575" s="361"/>
      <c r="B575" s="252">
        <v>557</v>
      </c>
      <c r="C575" s="252"/>
      <c r="D575" s="252"/>
      <c r="E575" s="252"/>
      <c r="F575" s="252"/>
      <c r="G575" s="252"/>
      <c r="H575" s="252"/>
      <c r="I575" s="396"/>
      <c r="J575" s="252"/>
      <c r="K575" s="399" t="s">
        <v>333</v>
      </c>
      <c r="L575" s="399" t="s">
        <v>333</v>
      </c>
      <c r="M575" s="254" t="str">
        <f t="shared" si="16"/>
        <v>-</v>
      </c>
      <c r="N575" s="413" t="str">
        <f t="shared" si="17"/>
        <v>-</v>
      </c>
    </row>
    <row r="576" spans="1:14" s="251" customFormat="1" ht="12.75" hidden="1" outlineLevel="1">
      <c r="A576" s="361"/>
      <c r="B576" s="252">
        <v>558</v>
      </c>
      <c r="C576" s="252"/>
      <c r="D576" s="252"/>
      <c r="E576" s="252"/>
      <c r="F576" s="252"/>
      <c r="G576" s="252"/>
      <c r="H576" s="252"/>
      <c r="I576" s="396"/>
      <c r="J576" s="252"/>
      <c r="K576" s="399" t="s">
        <v>333</v>
      </c>
      <c r="L576" s="399" t="s">
        <v>333</v>
      </c>
      <c r="M576" s="254" t="str">
        <f t="shared" si="16"/>
        <v>-</v>
      </c>
      <c r="N576" s="413" t="str">
        <f t="shared" si="17"/>
        <v>-</v>
      </c>
    </row>
    <row r="577" spans="1:14" s="251" customFormat="1" ht="12.75" hidden="1" outlineLevel="1">
      <c r="A577" s="361"/>
      <c r="B577" s="252">
        <v>559</v>
      </c>
      <c r="C577" s="252"/>
      <c r="D577" s="252"/>
      <c r="E577" s="252"/>
      <c r="F577" s="252"/>
      <c r="G577" s="252"/>
      <c r="H577" s="252"/>
      <c r="I577" s="396"/>
      <c r="J577" s="252"/>
      <c r="K577" s="399" t="s">
        <v>333</v>
      </c>
      <c r="L577" s="399" t="s">
        <v>333</v>
      </c>
      <c r="M577" s="254" t="str">
        <f t="shared" si="16"/>
        <v>-</v>
      </c>
      <c r="N577" s="413" t="str">
        <f t="shared" si="17"/>
        <v>-</v>
      </c>
    </row>
    <row r="578" spans="1:14" s="251" customFormat="1" ht="12.75" hidden="1" outlineLevel="1">
      <c r="A578" s="361"/>
      <c r="B578" s="252">
        <v>560</v>
      </c>
      <c r="C578" s="252"/>
      <c r="D578" s="252"/>
      <c r="E578" s="252"/>
      <c r="F578" s="252"/>
      <c r="G578" s="252"/>
      <c r="H578" s="252"/>
      <c r="I578" s="396"/>
      <c r="J578" s="252"/>
      <c r="K578" s="399" t="s">
        <v>333</v>
      </c>
      <c r="L578" s="399" t="s">
        <v>333</v>
      </c>
      <c r="M578" s="254" t="str">
        <f t="shared" si="16"/>
        <v>-</v>
      </c>
      <c r="N578" s="413" t="str">
        <f t="shared" si="17"/>
        <v>-</v>
      </c>
    </row>
    <row r="579" spans="1:14" s="251" customFormat="1" ht="12.75" hidden="1" outlineLevel="1">
      <c r="A579" s="361"/>
      <c r="B579" s="252">
        <v>561</v>
      </c>
      <c r="C579" s="252"/>
      <c r="D579" s="252"/>
      <c r="E579" s="252"/>
      <c r="F579" s="252"/>
      <c r="G579" s="252"/>
      <c r="H579" s="252"/>
      <c r="I579" s="396"/>
      <c r="J579" s="252"/>
      <c r="K579" s="399" t="s">
        <v>333</v>
      </c>
      <c r="L579" s="399" t="s">
        <v>333</v>
      </c>
      <c r="M579" s="254" t="str">
        <f t="shared" si="16"/>
        <v>-</v>
      </c>
      <c r="N579" s="413" t="str">
        <f t="shared" si="17"/>
        <v>-</v>
      </c>
    </row>
    <row r="580" spans="1:14" s="251" customFormat="1" ht="12.75" hidden="1" outlineLevel="1">
      <c r="A580" s="361"/>
      <c r="B580" s="252">
        <v>562</v>
      </c>
      <c r="C580" s="252"/>
      <c r="D580" s="252"/>
      <c r="E580" s="252"/>
      <c r="F580" s="252"/>
      <c r="G580" s="252"/>
      <c r="H580" s="252"/>
      <c r="I580" s="396"/>
      <c r="J580" s="252"/>
      <c r="K580" s="399" t="s">
        <v>333</v>
      </c>
      <c r="L580" s="399" t="s">
        <v>333</v>
      </c>
      <c r="M580" s="254" t="str">
        <f t="shared" si="16"/>
        <v>-</v>
      </c>
      <c r="N580" s="413" t="str">
        <f t="shared" si="17"/>
        <v>-</v>
      </c>
    </row>
    <row r="581" spans="1:14" s="251" customFormat="1" ht="12.75" hidden="1" outlineLevel="1">
      <c r="A581" s="361"/>
      <c r="B581" s="252">
        <v>563</v>
      </c>
      <c r="C581" s="252"/>
      <c r="D581" s="252"/>
      <c r="E581" s="252"/>
      <c r="F581" s="252"/>
      <c r="G581" s="252"/>
      <c r="H581" s="252"/>
      <c r="I581" s="396"/>
      <c r="J581" s="252"/>
      <c r="K581" s="399" t="s">
        <v>333</v>
      </c>
      <c r="L581" s="399" t="s">
        <v>333</v>
      </c>
      <c r="M581" s="254" t="str">
        <f t="shared" si="16"/>
        <v>-</v>
      </c>
      <c r="N581" s="413" t="str">
        <f t="shared" si="17"/>
        <v>-</v>
      </c>
    </row>
    <row r="582" spans="1:14" s="251" customFormat="1" ht="12.75" hidden="1" outlineLevel="1">
      <c r="A582" s="361"/>
      <c r="B582" s="252">
        <v>564</v>
      </c>
      <c r="C582" s="252"/>
      <c r="D582" s="252"/>
      <c r="E582" s="252"/>
      <c r="F582" s="252"/>
      <c r="G582" s="252"/>
      <c r="H582" s="252"/>
      <c r="I582" s="396"/>
      <c r="J582" s="252"/>
      <c r="K582" s="399" t="s">
        <v>333</v>
      </c>
      <c r="L582" s="399" t="s">
        <v>333</v>
      </c>
      <c r="M582" s="254" t="str">
        <f t="shared" si="16"/>
        <v>-</v>
      </c>
      <c r="N582" s="413" t="str">
        <f t="shared" si="17"/>
        <v>-</v>
      </c>
    </row>
    <row r="583" spans="1:14" s="251" customFormat="1" ht="12.75" hidden="1" outlineLevel="1">
      <c r="A583" s="361"/>
      <c r="B583" s="252">
        <v>565</v>
      </c>
      <c r="C583" s="252"/>
      <c r="D583" s="252"/>
      <c r="E583" s="252"/>
      <c r="F583" s="252"/>
      <c r="G583" s="252"/>
      <c r="H583" s="252"/>
      <c r="I583" s="396"/>
      <c r="J583" s="252"/>
      <c r="K583" s="399" t="s">
        <v>333</v>
      </c>
      <c r="L583" s="399" t="s">
        <v>333</v>
      </c>
      <c r="M583" s="254" t="str">
        <f t="shared" si="16"/>
        <v>-</v>
      </c>
      <c r="N583" s="413" t="str">
        <f t="shared" si="17"/>
        <v>-</v>
      </c>
    </row>
    <row r="584" spans="1:14" s="251" customFormat="1" ht="12.75" hidden="1" outlineLevel="1">
      <c r="A584" s="361"/>
      <c r="B584" s="252">
        <v>566</v>
      </c>
      <c r="C584" s="252"/>
      <c r="D584" s="252"/>
      <c r="E584" s="252"/>
      <c r="F584" s="252"/>
      <c r="G584" s="252"/>
      <c r="H584" s="252"/>
      <c r="I584" s="396"/>
      <c r="J584" s="252"/>
      <c r="K584" s="399" t="s">
        <v>333</v>
      </c>
      <c r="L584" s="399" t="s">
        <v>333</v>
      </c>
      <c r="M584" s="254" t="str">
        <f t="shared" si="16"/>
        <v>-</v>
      </c>
      <c r="N584" s="413" t="str">
        <f t="shared" si="17"/>
        <v>-</v>
      </c>
    </row>
    <row r="585" spans="1:14" s="251" customFormat="1" ht="12.75" hidden="1" outlineLevel="1">
      <c r="A585" s="361"/>
      <c r="B585" s="252">
        <v>567</v>
      </c>
      <c r="C585" s="252"/>
      <c r="D585" s="252"/>
      <c r="E585" s="252"/>
      <c r="F585" s="252"/>
      <c r="G585" s="252"/>
      <c r="H585" s="252"/>
      <c r="I585" s="396"/>
      <c r="J585" s="252"/>
      <c r="K585" s="399" t="s">
        <v>333</v>
      </c>
      <c r="L585" s="399" t="s">
        <v>333</v>
      </c>
      <c r="M585" s="254" t="str">
        <f t="shared" si="16"/>
        <v>-</v>
      </c>
      <c r="N585" s="413" t="str">
        <f t="shared" si="17"/>
        <v>-</v>
      </c>
    </row>
    <row r="586" spans="1:14" s="251" customFormat="1" ht="12.75" hidden="1" outlineLevel="1">
      <c r="A586" s="361"/>
      <c r="B586" s="252">
        <v>568</v>
      </c>
      <c r="C586" s="252"/>
      <c r="D586" s="252"/>
      <c r="E586" s="252"/>
      <c r="F586" s="252"/>
      <c r="G586" s="252"/>
      <c r="H586" s="252"/>
      <c r="I586" s="396"/>
      <c r="J586" s="252"/>
      <c r="K586" s="399" t="s">
        <v>333</v>
      </c>
      <c r="L586" s="399" t="s">
        <v>333</v>
      </c>
      <c r="M586" s="254" t="str">
        <f t="shared" si="16"/>
        <v>-</v>
      </c>
      <c r="N586" s="413" t="str">
        <f t="shared" si="17"/>
        <v>-</v>
      </c>
    </row>
    <row r="587" spans="1:14" s="251" customFormat="1" ht="12.75" hidden="1" outlineLevel="1">
      <c r="A587" s="361"/>
      <c r="B587" s="252">
        <v>569</v>
      </c>
      <c r="C587" s="252"/>
      <c r="D587" s="252"/>
      <c r="E587" s="252"/>
      <c r="F587" s="252"/>
      <c r="G587" s="252"/>
      <c r="H587" s="252"/>
      <c r="I587" s="396"/>
      <c r="J587" s="252"/>
      <c r="K587" s="399" t="s">
        <v>333</v>
      </c>
      <c r="L587" s="399" t="s">
        <v>333</v>
      </c>
      <c r="M587" s="254" t="str">
        <f t="shared" si="16"/>
        <v>-</v>
      </c>
      <c r="N587" s="413" t="str">
        <f t="shared" si="17"/>
        <v>-</v>
      </c>
    </row>
    <row r="588" spans="1:14" s="251" customFormat="1" ht="12.75" hidden="1" outlineLevel="1">
      <c r="A588" s="361"/>
      <c r="B588" s="252">
        <v>570</v>
      </c>
      <c r="C588" s="252"/>
      <c r="D588" s="252"/>
      <c r="E588" s="252"/>
      <c r="F588" s="252"/>
      <c r="G588" s="252"/>
      <c r="H588" s="252"/>
      <c r="I588" s="396"/>
      <c r="J588" s="252"/>
      <c r="K588" s="399" t="s">
        <v>333</v>
      </c>
      <c r="L588" s="399" t="s">
        <v>333</v>
      </c>
      <c r="M588" s="254" t="str">
        <f t="shared" si="16"/>
        <v>-</v>
      </c>
      <c r="N588" s="413" t="str">
        <f t="shared" si="17"/>
        <v>-</v>
      </c>
    </row>
    <row r="589" spans="1:14" s="251" customFormat="1" ht="12.75" hidden="1" outlineLevel="1">
      <c r="A589" s="361"/>
      <c r="B589" s="252">
        <v>571</v>
      </c>
      <c r="C589" s="252"/>
      <c r="D589" s="252"/>
      <c r="E589" s="252"/>
      <c r="F589" s="252"/>
      <c r="G589" s="252"/>
      <c r="H589" s="252"/>
      <c r="I589" s="396"/>
      <c r="J589" s="252"/>
      <c r="K589" s="399" t="s">
        <v>333</v>
      </c>
      <c r="L589" s="399" t="s">
        <v>333</v>
      </c>
      <c r="M589" s="254" t="str">
        <f t="shared" si="16"/>
        <v>-</v>
      </c>
      <c r="N589" s="413" t="str">
        <f t="shared" si="17"/>
        <v>-</v>
      </c>
    </row>
    <row r="590" spans="1:14" s="251" customFormat="1" ht="12.75" hidden="1" outlineLevel="1">
      <c r="A590" s="361"/>
      <c r="B590" s="252">
        <v>572</v>
      </c>
      <c r="C590" s="252"/>
      <c r="D590" s="252"/>
      <c r="E590" s="252"/>
      <c r="F590" s="252"/>
      <c r="G590" s="252"/>
      <c r="H590" s="252"/>
      <c r="I590" s="396"/>
      <c r="J590" s="252"/>
      <c r="K590" s="399" t="s">
        <v>333</v>
      </c>
      <c r="L590" s="399" t="s">
        <v>333</v>
      </c>
      <c r="M590" s="254" t="str">
        <f t="shared" si="16"/>
        <v>-</v>
      </c>
      <c r="N590" s="413" t="str">
        <f t="shared" si="17"/>
        <v>-</v>
      </c>
    </row>
    <row r="591" spans="1:14" s="251" customFormat="1" ht="12.75" hidden="1" outlineLevel="1">
      <c r="A591" s="361"/>
      <c r="B591" s="252">
        <v>573</v>
      </c>
      <c r="C591" s="252"/>
      <c r="D591" s="252"/>
      <c r="E591" s="252"/>
      <c r="F591" s="252"/>
      <c r="G591" s="252"/>
      <c r="H591" s="252"/>
      <c r="I591" s="396"/>
      <c r="J591" s="252"/>
      <c r="K591" s="399" t="s">
        <v>333</v>
      </c>
      <c r="L591" s="399" t="s">
        <v>333</v>
      </c>
      <c r="M591" s="254" t="str">
        <f t="shared" si="16"/>
        <v>-</v>
      </c>
      <c r="N591" s="413" t="str">
        <f t="shared" si="17"/>
        <v>-</v>
      </c>
    </row>
    <row r="592" spans="1:14" s="251" customFormat="1" ht="12.75" hidden="1" outlineLevel="1">
      <c r="A592" s="361"/>
      <c r="B592" s="252">
        <v>574</v>
      </c>
      <c r="C592" s="252"/>
      <c r="D592" s="252"/>
      <c r="E592" s="252"/>
      <c r="F592" s="252"/>
      <c r="G592" s="252"/>
      <c r="H592" s="252"/>
      <c r="I592" s="396"/>
      <c r="J592" s="252"/>
      <c r="K592" s="399" t="s">
        <v>333</v>
      </c>
      <c r="L592" s="399" t="s">
        <v>333</v>
      </c>
      <c r="M592" s="254" t="str">
        <f t="shared" si="16"/>
        <v>-</v>
      </c>
      <c r="N592" s="413" t="str">
        <f t="shared" si="17"/>
        <v>-</v>
      </c>
    </row>
    <row r="593" spans="1:14" s="251" customFormat="1" ht="12.75" hidden="1" outlineLevel="1">
      <c r="A593" s="361"/>
      <c r="B593" s="252">
        <v>575</v>
      </c>
      <c r="C593" s="252"/>
      <c r="D593" s="252"/>
      <c r="E593" s="252"/>
      <c r="F593" s="252"/>
      <c r="G593" s="252"/>
      <c r="H593" s="252"/>
      <c r="I593" s="396"/>
      <c r="J593" s="252"/>
      <c r="K593" s="399" t="s">
        <v>333</v>
      </c>
      <c r="L593" s="399" t="s">
        <v>333</v>
      </c>
      <c r="M593" s="254" t="str">
        <f t="shared" si="16"/>
        <v>-</v>
      </c>
      <c r="N593" s="413" t="str">
        <f t="shared" si="17"/>
        <v>-</v>
      </c>
    </row>
    <row r="594" spans="1:14" s="251" customFormat="1" ht="12.75" hidden="1" outlineLevel="1">
      <c r="A594" s="361"/>
      <c r="B594" s="252">
        <v>576</v>
      </c>
      <c r="C594" s="252"/>
      <c r="D594" s="252"/>
      <c r="E594" s="252"/>
      <c r="F594" s="252"/>
      <c r="G594" s="252"/>
      <c r="H594" s="252"/>
      <c r="I594" s="396"/>
      <c r="J594" s="252"/>
      <c r="K594" s="399" t="s">
        <v>333</v>
      </c>
      <c r="L594" s="399" t="s">
        <v>333</v>
      </c>
      <c r="M594" s="254" t="str">
        <f t="shared" si="16"/>
        <v>-</v>
      </c>
      <c r="N594" s="413" t="str">
        <f t="shared" si="17"/>
        <v>-</v>
      </c>
    </row>
    <row r="595" spans="1:14" s="251" customFormat="1" ht="12.75" hidden="1" outlineLevel="1">
      <c r="A595" s="361"/>
      <c r="B595" s="252">
        <v>577</v>
      </c>
      <c r="C595" s="252"/>
      <c r="D595" s="252"/>
      <c r="E595" s="252"/>
      <c r="F595" s="252"/>
      <c r="G595" s="252"/>
      <c r="H595" s="252"/>
      <c r="I595" s="396"/>
      <c r="J595" s="252"/>
      <c r="K595" s="399" t="s">
        <v>333</v>
      </c>
      <c r="L595" s="399" t="s">
        <v>333</v>
      </c>
      <c r="M595" s="254" t="str">
        <f t="shared" si="16"/>
        <v>-</v>
      </c>
      <c r="N595" s="413" t="str">
        <f t="shared" si="17"/>
        <v>-</v>
      </c>
    </row>
    <row r="596" spans="1:14" s="251" customFormat="1" ht="12.75" hidden="1" outlineLevel="1">
      <c r="A596" s="361"/>
      <c r="B596" s="252">
        <v>578</v>
      </c>
      <c r="C596" s="252"/>
      <c r="D596" s="252"/>
      <c r="E596" s="252"/>
      <c r="F596" s="252"/>
      <c r="G596" s="252"/>
      <c r="H596" s="252"/>
      <c r="I596" s="396"/>
      <c r="J596" s="252"/>
      <c r="K596" s="399" t="s">
        <v>333</v>
      </c>
      <c r="L596" s="399" t="s">
        <v>333</v>
      </c>
      <c r="M596" s="254" t="str">
        <f t="shared" ref="M596:M659" si="18">IF(H596=0,"-",IF(AND(H596&gt;=$L$13,H596&lt;=$K$11),"Корректная дата", "Некорректная дата"))</f>
        <v>-</v>
      </c>
      <c r="N596" s="413" t="str">
        <f t="shared" ref="N596:N659" si="19">IF(ISERROR(I596*1)=TRUE,"Некорректный формат",IF(I596&gt;=100000,"Корректная сумма", IF(I596=0,"-","Рекомендуемая мин. сумма в п/п не менее 100 000 руб.")))</f>
        <v>-</v>
      </c>
    </row>
    <row r="597" spans="1:14" s="251" customFormat="1" ht="12.75" hidden="1" outlineLevel="1">
      <c r="A597" s="361"/>
      <c r="B597" s="252">
        <v>579</v>
      </c>
      <c r="C597" s="252"/>
      <c r="D597" s="252"/>
      <c r="E597" s="252"/>
      <c r="F597" s="252"/>
      <c r="G597" s="252"/>
      <c r="H597" s="252"/>
      <c r="I597" s="396"/>
      <c r="J597" s="252"/>
      <c r="K597" s="399" t="s">
        <v>333</v>
      </c>
      <c r="L597" s="399" t="s">
        <v>333</v>
      </c>
      <c r="M597" s="254" t="str">
        <f t="shared" si="18"/>
        <v>-</v>
      </c>
      <c r="N597" s="413" t="str">
        <f t="shared" si="19"/>
        <v>-</v>
      </c>
    </row>
    <row r="598" spans="1:14" s="251" customFormat="1" ht="12.75" hidden="1" outlineLevel="1">
      <c r="A598" s="361"/>
      <c r="B598" s="252">
        <v>580</v>
      </c>
      <c r="C598" s="252"/>
      <c r="D598" s="252"/>
      <c r="E598" s="252"/>
      <c r="F598" s="252"/>
      <c r="G598" s="252"/>
      <c r="H598" s="252"/>
      <c r="I598" s="396"/>
      <c r="J598" s="252"/>
      <c r="K598" s="399" t="s">
        <v>333</v>
      </c>
      <c r="L598" s="399" t="s">
        <v>333</v>
      </c>
      <c r="M598" s="254" t="str">
        <f t="shared" si="18"/>
        <v>-</v>
      </c>
      <c r="N598" s="413" t="str">
        <f t="shared" si="19"/>
        <v>-</v>
      </c>
    </row>
    <row r="599" spans="1:14" s="251" customFormat="1" ht="12.75" hidden="1" outlineLevel="1">
      <c r="A599" s="361"/>
      <c r="B599" s="252">
        <v>581</v>
      </c>
      <c r="C599" s="252"/>
      <c r="D599" s="252"/>
      <c r="E599" s="252"/>
      <c r="F599" s="252"/>
      <c r="G599" s="252"/>
      <c r="H599" s="252"/>
      <c r="I599" s="396"/>
      <c r="J599" s="252"/>
      <c r="K599" s="399" t="s">
        <v>333</v>
      </c>
      <c r="L599" s="399" t="s">
        <v>333</v>
      </c>
      <c r="M599" s="254" t="str">
        <f t="shared" si="18"/>
        <v>-</v>
      </c>
      <c r="N599" s="413" t="str">
        <f t="shared" si="19"/>
        <v>-</v>
      </c>
    </row>
    <row r="600" spans="1:14" s="251" customFormat="1" ht="12.75" hidden="1" outlineLevel="1">
      <c r="A600" s="361"/>
      <c r="B600" s="252">
        <v>582</v>
      </c>
      <c r="C600" s="252"/>
      <c r="D600" s="252"/>
      <c r="E600" s="252"/>
      <c r="F600" s="252"/>
      <c r="G600" s="252"/>
      <c r="H600" s="252"/>
      <c r="I600" s="396"/>
      <c r="J600" s="252"/>
      <c r="K600" s="399" t="s">
        <v>333</v>
      </c>
      <c r="L600" s="399" t="s">
        <v>333</v>
      </c>
      <c r="M600" s="254" t="str">
        <f t="shared" si="18"/>
        <v>-</v>
      </c>
      <c r="N600" s="413" t="str">
        <f t="shared" si="19"/>
        <v>-</v>
      </c>
    </row>
    <row r="601" spans="1:14" s="251" customFormat="1" ht="12.75" hidden="1" outlineLevel="1">
      <c r="A601" s="361"/>
      <c r="B601" s="252">
        <v>583</v>
      </c>
      <c r="C601" s="252"/>
      <c r="D601" s="252"/>
      <c r="E601" s="252"/>
      <c r="F601" s="252"/>
      <c r="G601" s="252"/>
      <c r="H601" s="252"/>
      <c r="I601" s="396"/>
      <c r="J601" s="252"/>
      <c r="K601" s="399" t="s">
        <v>333</v>
      </c>
      <c r="L601" s="399" t="s">
        <v>333</v>
      </c>
      <c r="M601" s="254" t="str">
        <f t="shared" si="18"/>
        <v>-</v>
      </c>
      <c r="N601" s="413" t="str">
        <f t="shared" si="19"/>
        <v>-</v>
      </c>
    </row>
    <row r="602" spans="1:14" s="251" customFormat="1" ht="12.75" hidden="1" outlineLevel="1">
      <c r="A602" s="361"/>
      <c r="B602" s="252">
        <v>584</v>
      </c>
      <c r="C602" s="252"/>
      <c r="D602" s="252"/>
      <c r="E602" s="252"/>
      <c r="F602" s="252"/>
      <c r="G602" s="252"/>
      <c r="H602" s="252"/>
      <c r="I602" s="396"/>
      <c r="J602" s="252"/>
      <c r="K602" s="399" t="s">
        <v>333</v>
      </c>
      <c r="L602" s="399" t="s">
        <v>333</v>
      </c>
      <c r="M602" s="254" t="str">
        <f t="shared" si="18"/>
        <v>-</v>
      </c>
      <c r="N602" s="413" t="str">
        <f t="shared" si="19"/>
        <v>-</v>
      </c>
    </row>
    <row r="603" spans="1:14" s="251" customFormat="1" ht="12.75" hidden="1" outlineLevel="1">
      <c r="A603" s="361"/>
      <c r="B603" s="252">
        <v>585</v>
      </c>
      <c r="C603" s="252"/>
      <c r="D603" s="252"/>
      <c r="E603" s="252"/>
      <c r="F603" s="252"/>
      <c r="G603" s="252"/>
      <c r="H603" s="252"/>
      <c r="I603" s="396"/>
      <c r="J603" s="252"/>
      <c r="K603" s="399" t="s">
        <v>333</v>
      </c>
      <c r="L603" s="399" t="s">
        <v>333</v>
      </c>
      <c r="M603" s="254" t="str">
        <f t="shared" si="18"/>
        <v>-</v>
      </c>
      <c r="N603" s="413" t="str">
        <f t="shared" si="19"/>
        <v>-</v>
      </c>
    </row>
    <row r="604" spans="1:14" s="251" customFormat="1" ht="12.75" hidden="1" outlineLevel="1">
      <c r="A604" s="361"/>
      <c r="B604" s="252">
        <v>586</v>
      </c>
      <c r="C604" s="252"/>
      <c r="D604" s="252"/>
      <c r="E604" s="252"/>
      <c r="F604" s="252"/>
      <c r="G604" s="252"/>
      <c r="H604" s="252"/>
      <c r="I604" s="396"/>
      <c r="J604" s="252"/>
      <c r="K604" s="399" t="s">
        <v>333</v>
      </c>
      <c r="L604" s="399" t="s">
        <v>333</v>
      </c>
      <c r="M604" s="254" t="str">
        <f t="shared" si="18"/>
        <v>-</v>
      </c>
      <c r="N604" s="413" t="str">
        <f t="shared" si="19"/>
        <v>-</v>
      </c>
    </row>
    <row r="605" spans="1:14" s="251" customFormat="1" ht="12.75" hidden="1" outlineLevel="1">
      <c r="A605" s="361"/>
      <c r="B605" s="252">
        <v>587</v>
      </c>
      <c r="C605" s="252"/>
      <c r="D605" s="252"/>
      <c r="E605" s="252"/>
      <c r="F605" s="252"/>
      <c r="G605" s="252"/>
      <c r="H605" s="252"/>
      <c r="I605" s="396"/>
      <c r="J605" s="252"/>
      <c r="K605" s="399" t="s">
        <v>333</v>
      </c>
      <c r="L605" s="399" t="s">
        <v>333</v>
      </c>
      <c r="M605" s="254" t="str">
        <f t="shared" si="18"/>
        <v>-</v>
      </c>
      <c r="N605" s="413" t="str">
        <f t="shared" si="19"/>
        <v>-</v>
      </c>
    </row>
    <row r="606" spans="1:14" s="251" customFormat="1" ht="12.75" hidden="1" outlineLevel="1">
      <c r="A606" s="361"/>
      <c r="B606" s="252">
        <v>588</v>
      </c>
      <c r="C606" s="252"/>
      <c r="D606" s="252"/>
      <c r="E606" s="252"/>
      <c r="F606" s="252"/>
      <c r="G606" s="252"/>
      <c r="H606" s="252"/>
      <c r="I606" s="396"/>
      <c r="J606" s="252"/>
      <c r="K606" s="399" t="s">
        <v>333</v>
      </c>
      <c r="L606" s="399" t="s">
        <v>333</v>
      </c>
      <c r="M606" s="254" t="str">
        <f t="shared" si="18"/>
        <v>-</v>
      </c>
      <c r="N606" s="413" t="str">
        <f t="shared" si="19"/>
        <v>-</v>
      </c>
    </row>
    <row r="607" spans="1:14" s="251" customFormat="1" ht="12.75" hidden="1" outlineLevel="1">
      <c r="A607" s="361"/>
      <c r="B607" s="252">
        <v>589</v>
      </c>
      <c r="C607" s="252"/>
      <c r="D607" s="252"/>
      <c r="E607" s="252"/>
      <c r="F607" s="252"/>
      <c r="G607" s="252"/>
      <c r="H607" s="252"/>
      <c r="I607" s="396"/>
      <c r="J607" s="252"/>
      <c r="K607" s="399" t="s">
        <v>333</v>
      </c>
      <c r="L607" s="399" t="s">
        <v>333</v>
      </c>
      <c r="M607" s="254" t="str">
        <f t="shared" si="18"/>
        <v>-</v>
      </c>
      <c r="N607" s="413" t="str">
        <f t="shared" si="19"/>
        <v>-</v>
      </c>
    </row>
    <row r="608" spans="1:14" s="251" customFormat="1" ht="12.75" hidden="1" outlineLevel="1">
      <c r="A608" s="361"/>
      <c r="B608" s="252">
        <v>590</v>
      </c>
      <c r="C608" s="252"/>
      <c r="D608" s="252"/>
      <c r="E608" s="252"/>
      <c r="F608" s="252"/>
      <c r="G608" s="252"/>
      <c r="H608" s="252"/>
      <c r="I608" s="396"/>
      <c r="J608" s="252"/>
      <c r="K608" s="399" t="s">
        <v>333</v>
      </c>
      <c r="L608" s="399" t="s">
        <v>333</v>
      </c>
      <c r="M608" s="254" t="str">
        <f t="shared" si="18"/>
        <v>-</v>
      </c>
      <c r="N608" s="413" t="str">
        <f t="shared" si="19"/>
        <v>-</v>
      </c>
    </row>
    <row r="609" spans="1:14" s="251" customFormat="1" ht="12.75" hidden="1" outlineLevel="1">
      <c r="A609" s="361"/>
      <c r="B609" s="252">
        <v>591</v>
      </c>
      <c r="C609" s="252"/>
      <c r="D609" s="252"/>
      <c r="E609" s="252"/>
      <c r="F609" s="252"/>
      <c r="G609" s="252"/>
      <c r="H609" s="252"/>
      <c r="I609" s="396"/>
      <c r="J609" s="252"/>
      <c r="K609" s="399" t="s">
        <v>333</v>
      </c>
      <c r="L609" s="399" t="s">
        <v>333</v>
      </c>
      <c r="M609" s="254" t="str">
        <f t="shared" si="18"/>
        <v>-</v>
      </c>
      <c r="N609" s="413" t="str">
        <f t="shared" si="19"/>
        <v>-</v>
      </c>
    </row>
    <row r="610" spans="1:14" s="251" customFormat="1" ht="12.75" hidden="1" outlineLevel="1">
      <c r="A610" s="361"/>
      <c r="B610" s="252">
        <v>592</v>
      </c>
      <c r="C610" s="252"/>
      <c r="D610" s="252"/>
      <c r="E610" s="252"/>
      <c r="F610" s="252"/>
      <c r="G610" s="252"/>
      <c r="H610" s="252"/>
      <c r="I610" s="396"/>
      <c r="J610" s="252"/>
      <c r="K610" s="399" t="s">
        <v>333</v>
      </c>
      <c r="L610" s="399" t="s">
        <v>333</v>
      </c>
      <c r="M610" s="254" t="str">
        <f t="shared" si="18"/>
        <v>-</v>
      </c>
      <c r="N610" s="413" t="str">
        <f t="shared" si="19"/>
        <v>-</v>
      </c>
    </row>
    <row r="611" spans="1:14" s="251" customFormat="1" ht="12.75" hidden="1" outlineLevel="1">
      <c r="A611" s="361"/>
      <c r="B611" s="252">
        <v>593</v>
      </c>
      <c r="C611" s="252"/>
      <c r="D611" s="252"/>
      <c r="E611" s="252"/>
      <c r="F611" s="252"/>
      <c r="G611" s="252"/>
      <c r="H611" s="252"/>
      <c r="I611" s="396"/>
      <c r="J611" s="252"/>
      <c r="K611" s="399" t="s">
        <v>333</v>
      </c>
      <c r="L611" s="399" t="s">
        <v>333</v>
      </c>
      <c r="M611" s="254" t="str">
        <f t="shared" si="18"/>
        <v>-</v>
      </c>
      <c r="N611" s="413" t="str">
        <f t="shared" si="19"/>
        <v>-</v>
      </c>
    </row>
    <row r="612" spans="1:14" s="251" customFormat="1" ht="12.75" hidden="1" outlineLevel="1">
      <c r="A612" s="361"/>
      <c r="B612" s="252">
        <v>594</v>
      </c>
      <c r="C612" s="252"/>
      <c r="D612" s="252"/>
      <c r="E612" s="252"/>
      <c r="F612" s="252"/>
      <c r="G612" s="252"/>
      <c r="H612" s="252"/>
      <c r="I612" s="396"/>
      <c r="J612" s="252"/>
      <c r="K612" s="399" t="s">
        <v>333</v>
      </c>
      <c r="L612" s="399" t="s">
        <v>333</v>
      </c>
      <c r="M612" s="254" t="str">
        <f t="shared" si="18"/>
        <v>-</v>
      </c>
      <c r="N612" s="413" t="str">
        <f t="shared" si="19"/>
        <v>-</v>
      </c>
    </row>
    <row r="613" spans="1:14" s="251" customFormat="1" ht="12.75" hidden="1" outlineLevel="1">
      <c r="A613" s="361"/>
      <c r="B613" s="252">
        <v>595</v>
      </c>
      <c r="C613" s="252"/>
      <c r="D613" s="252"/>
      <c r="E613" s="252"/>
      <c r="F613" s="252"/>
      <c r="G613" s="252"/>
      <c r="H613" s="252"/>
      <c r="I613" s="396"/>
      <c r="J613" s="252"/>
      <c r="K613" s="399" t="s">
        <v>333</v>
      </c>
      <c r="L613" s="399" t="s">
        <v>333</v>
      </c>
      <c r="M613" s="254" t="str">
        <f t="shared" si="18"/>
        <v>-</v>
      </c>
      <c r="N613" s="413" t="str">
        <f t="shared" si="19"/>
        <v>-</v>
      </c>
    </row>
    <row r="614" spans="1:14" s="251" customFormat="1" ht="12.75" hidden="1" outlineLevel="1">
      <c r="A614" s="361"/>
      <c r="B614" s="252">
        <v>596</v>
      </c>
      <c r="C614" s="252"/>
      <c r="D614" s="252"/>
      <c r="E614" s="252"/>
      <c r="F614" s="252"/>
      <c r="G614" s="252"/>
      <c r="H614" s="252"/>
      <c r="I614" s="396"/>
      <c r="J614" s="252"/>
      <c r="K614" s="399" t="s">
        <v>333</v>
      </c>
      <c r="L614" s="399" t="s">
        <v>333</v>
      </c>
      <c r="M614" s="254" t="str">
        <f t="shared" si="18"/>
        <v>-</v>
      </c>
      <c r="N614" s="413" t="str">
        <f t="shared" si="19"/>
        <v>-</v>
      </c>
    </row>
    <row r="615" spans="1:14" s="251" customFormat="1" ht="12.75" hidden="1" outlineLevel="1">
      <c r="A615" s="361"/>
      <c r="B615" s="252">
        <v>597</v>
      </c>
      <c r="C615" s="252"/>
      <c r="D615" s="252"/>
      <c r="E615" s="252"/>
      <c r="F615" s="252"/>
      <c r="G615" s="252"/>
      <c r="H615" s="252"/>
      <c r="I615" s="396"/>
      <c r="J615" s="252"/>
      <c r="K615" s="399" t="s">
        <v>333</v>
      </c>
      <c r="L615" s="399" t="s">
        <v>333</v>
      </c>
      <c r="M615" s="254" t="str">
        <f t="shared" si="18"/>
        <v>-</v>
      </c>
      <c r="N615" s="413" t="str">
        <f t="shared" si="19"/>
        <v>-</v>
      </c>
    </row>
    <row r="616" spans="1:14" s="251" customFormat="1" ht="12.75" hidden="1" outlineLevel="1">
      <c r="A616" s="361"/>
      <c r="B616" s="252">
        <v>598</v>
      </c>
      <c r="C616" s="252"/>
      <c r="D616" s="252"/>
      <c r="E616" s="252"/>
      <c r="F616" s="252"/>
      <c r="G616" s="252"/>
      <c r="H616" s="252"/>
      <c r="I616" s="396"/>
      <c r="J616" s="252"/>
      <c r="K616" s="399" t="s">
        <v>333</v>
      </c>
      <c r="L616" s="399" t="s">
        <v>333</v>
      </c>
      <c r="M616" s="254" t="str">
        <f t="shared" si="18"/>
        <v>-</v>
      </c>
      <c r="N616" s="413" t="str">
        <f t="shared" si="19"/>
        <v>-</v>
      </c>
    </row>
    <row r="617" spans="1:14" s="251" customFormat="1" ht="12.75" hidden="1" outlineLevel="1">
      <c r="A617" s="361"/>
      <c r="B617" s="252">
        <v>599</v>
      </c>
      <c r="C617" s="252"/>
      <c r="D617" s="252"/>
      <c r="E617" s="252"/>
      <c r="F617" s="252"/>
      <c r="G617" s="252"/>
      <c r="H617" s="252"/>
      <c r="I617" s="396"/>
      <c r="J617" s="252"/>
      <c r="K617" s="399" t="s">
        <v>333</v>
      </c>
      <c r="L617" s="399" t="s">
        <v>333</v>
      </c>
      <c r="M617" s="254" t="str">
        <f t="shared" si="18"/>
        <v>-</v>
      </c>
      <c r="N617" s="413" t="str">
        <f t="shared" si="19"/>
        <v>-</v>
      </c>
    </row>
    <row r="618" spans="1:14" s="251" customFormat="1" ht="12.75" hidden="1" outlineLevel="1">
      <c r="A618" s="361"/>
      <c r="B618" s="252">
        <v>600</v>
      </c>
      <c r="C618" s="252"/>
      <c r="D618" s="252"/>
      <c r="E618" s="252"/>
      <c r="F618" s="252"/>
      <c r="G618" s="252"/>
      <c r="H618" s="252"/>
      <c r="I618" s="396"/>
      <c r="J618" s="252"/>
      <c r="K618" s="399" t="s">
        <v>333</v>
      </c>
      <c r="L618" s="399" t="s">
        <v>333</v>
      </c>
      <c r="M618" s="254" t="str">
        <f t="shared" si="18"/>
        <v>-</v>
      </c>
      <c r="N618" s="413" t="str">
        <f t="shared" si="19"/>
        <v>-</v>
      </c>
    </row>
    <row r="619" spans="1:14" s="251" customFormat="1" ht="12.75" hidden="1" outlineLevel="1">
      <c r="A619" s="361"/>
      <c r="B619" s="252">
        <v>601</v>
      </c>
      <c r="C619" s="252"/>
      <c r="D619" s="252"/>
      <c r="E619" s="252"/>
      <c r="F619" s="252"/>
      <c r="G619" s="252"/>
      <c r="H619" s="252"/>
      <c r="I619" s="396"/>
      <c r="J619" s="252"/>
      <c r="K619" s="399" t="s">
        <v>333</v>
      </c>
      <c r="L619" s="399" t="s">
        <v>333</v>
      </c>
      <c r="M619" s="254" t="str">
        <f t="shared" si="18"/>
        <v>-</v>
      </c>
      <c r="N619" s="413" t="str">
        <f t="shared" si="19"/>
        <v>-</v>
      </c>
    </row>
    <row r="620" spans="1:14" s="251" customFormat="1" ht="12.75" hidden="1" outlineLevel="1">
      <c r="A620" s="361"/>
      <c r="B620" s="252">
        <v>602</v>
      </c>
      <c r="C620" s="252"/>
      <c r="D620" s="252"/>
      <c r="E620" s="252"/>
      <c r="F620" s="252"/>
      <c r="G620" s="252"/>
      <c r="H620" s="252"/>
      <c r="I620" s="396"/>
      <c r="J620" s="252"/>
      <c r="K620" s="399" t="s">
        <v>333</v>
      </c>
      <c r="L620" s="399" t="s">
        <v>333</v>
      </c>
      <c r="M620" s="254" t="str">
        <f t="shared" si="18"/>
        <v>-</v>
      </c>
      <c r="N620" s="413" t="str">
        <f t="shared" si="19"/>
        <v>-</v>
      </c>
    </row>
    <row r="621" spans="1:14" s="251" customFormat="1" ht="12.75" hidden="1" outlineLevel="1">
      <c r="A621" s="361"/>
      <c r="B621" s="252">
        <v>603</v>
      </c>
      <c r="C621" s="252"/>
      <c r="D621" s="252"/>
      <c r="E621" s="252"/>
      <c r="F621" s="252"/>
      <c r="G621" s="252"/>
      <c r="H621" s="252"/>
      <c r="I621" s="396"/>
      <c r="J621" s="252"/>
      <c r="K621" s="399" t="s">
        <v>333</v>
      </c>
      <c r="L621" s="399" t="s">
        <v>333</v>
      </c>
      <c r="M621" s="254" t="str">
        <f t="shared" si="18"/>
        <v>-</v>
      </c>
      <c r="N621" s="413" t="str">
        <f t="shared" si="19"/>
        <v>-</v>
      </c>
    </row>
    <row r="622" spans="1:14" s="251" customFormat="1" ht="12.75" hidden="1" outlineLevel="1">
      <c r="A622" s="361"/>
      <c r="B622" s="252">
        <v>604</v>
      </c>
      <c r="C622" s="252"/>
      <c r="D622" s="252"/>
      <c r="E622" s="252"/>
      <c r="F622" s="252"/>
      <c r="G622" s="252"/>
      <c r="H622" s="252"/>
      <c r="I622" s="396"/>
      <c r="J622" s="252"/>
      <c r="K622" s="399" t="s">
        <v>333</v>
      </c>
      <c r="L622" s="399" t="s">
        <v>333</v>
      </c>
      <c r="M622" s="254" t="str">
        <f t="shared" si="18"/>
        <v>-</v>
      </c>
      <c r="N622" s="413" t="str">
        <f t="shared" si="19"/>
        <v>-</v>
      </c>
    </row>
    <row r="623" spans="1:14" s="251" customFormat="1" ht="12.75" hidden="1" outlineLevel="1">
      <c r="A623" s="361"/>
      <c r="B623" s="252">
        <v>605</v>
      </c>
      <c r="C623" s="252"/>
      <c r="D623" s="252"/>
      <c r="E623" s="252"/>
      <c r="F623" s="252"/>
      <c r="G623" s="252"/>
      <c r="H623" s="252"/>
      <c r="I623" s="396"/>
      <c r="J623" s="252"/>
      <c r="K623" s="399" t="s">
        <v>333</v>
      </c>
      <c r="L623" s="399" t="s">
        <v>333</v>
      </c>
      <c r="M623" s="254" t="str">
        <f t="shared" si="18"/>
        <v>-</v>
      </c>
      <c r="N623" s="413" t="str">
        <f t="shared" si="19"/>
        <v>-</v>
      </c>
    </row>
    <row r="624" spans="1:14" s="251" customFormat="1" ht="12.75" hidden="1" outlineLevel="1">
      <c r="A624" s="361"/>
      <c r="B624" s="252">
        <v>606</v>
      </c>
      <c r="C624" s="252"/>
      <c r="D624" s="252"/>
      <c r="E624" s="252"/>
      <c r="F624" s="252"/>
      <c r="G624" s="252"/>
      <c r="H624" s="252"/>
      <c r="I624" s="396"/>
      <c r="J624" s="252"/>
      <c r="K624" s="399" t="s">
        <v>333</v>
      </c>
      <c r="L624" s="399" t="s">
        <v>333</v>
      </c>
      <c r="M624" s="254" t="str">
        <f t="shared" si="18"/>
        <v>-</v>
      </c>
      <c r="N624" s="413" t="str">
        <f t="shared" si="19"/>
        <v>-</v>
      </c>
    </row>
    <row r="625" spans="1:14" s="251" customFormat="1" ht="12.75" hidden="1" outlineLevel="1">
      <c r="A625" s="361"/>
      <c r="B625" s="252">
        <v>607</v>
      </c>
      <c r="C625" s="252"/>
      <c r="D625" s="252"/>
      <c r="E625" s="252"/>
      <c r="F625" s="252"/>
      <c r="G625" s="252"/>
      <c r="H625" s="252"/>
      <c r="I625" s="396"/>
      <c r="J625" s="252"/>
      <c r="K625" s="399" t="s">
        <v>333</v>
      </c>
      <c r="L625" s="399" t="s">
        <v>333</v>
      </c>
      <c r="M625" s="254" t="str">
        <f t="shared" si="18"/>
        <v>-</v>
      </c>
      <c r="N625" s="413" t="str">
        <f t="shared" si="19"/>
        <v>-</v>
      </c>
    </row>
    <row r="626" spans="1:14" s="251" customFormat="1" ht="12.75" hidden="1" outlineLevel="1">
      <c r="A626" s="361"/>
      <c r="B626" s="252">
        <v>608</v>
      </c>
      <c r="C626" s="252"/>
      <c r="D626" s="252"/>
      <c r="E626" s="252"/>
      <c r="F626" s="252"/>
      <c r="G626" s="252"/>
      <c r="H626" s="252"/>
      <c r="I626" s="396"/>
      <c r="J626" s="252"/>
      <c r="K626" s="399" t="s">
        <v>333</v>
      </c>
      <c r="L626" s="399" t="s">
        <v>333</v>
      </c>
      <c r="M626" s="254" t="str">
        <f t="shared" si="18"/>
        <v>-</v>
      </c>
      <c r="N626" s="413" t="str">
        <f t="shared" si="19"/>
        <v>-</v>
      </c>
    </row>
    <row r="627" spans="1:14" s="251" customFormat="1" ht="12.75" hidden="1" outlineLevel="1">
      <c r="A627" s="361"/>
      <c r="B627" s="252">
        <v>609</v>
      </c>
      <c r="C627" s="252"/>
      <c r="D627" s="252"/>
      <c r="E627" s="252"/>
      <c r="F627" s="252"/>
      <c r="G627" s="252"/>
      <c r="H627" s="252"/>
      <c r="I627" s="396"/>
      <c r="J627" s="252"/>
      <c r="K627" s="399" t="s">
        <v>333</v>
      </c>
      <c r="L627" s="399" t="s">
        <v>333</v>
      </c>
      <c r="M627" s="254" t="str">
        <f t="shared" si="18"/>
        <v>-</v>
      </c>
      <c r="N627" s="413" t="str">
        <f t="shared" si="19"/>
        <v>-</v>
      </c>
    </row>
    <row r="628" spans="1:14" s="251" customFormat="1" ht="12.75" hidden="1" outlineLevel="1">
      <c r="A628" s="361"/>
      <c r="B628" s="252">
        <v>610</v>
      </c>
      <c r="C628" s="252"/>
      <c r="D628" s="252"/>
      <c r="E628" s="252"/>
      <c r="F628" s="252"/>
      <c r="G628" s="252"/>
      <c r="H628" s="252"/>
      <c r="I628" s="396"/>
      <c r="J628" s="252"/>
      <c r="K628" s="399" t="s">
        <v>333</v>
      </c>
      <c r="L628" s="399" t="s">
        <v>333</v>
      </c>
      <c r="M628" s="254" t="str">
        <f t="shared" si="18"/>
        <v>-</v>
      </c>
      <c r="N628" s="413" t="str">
        <f t="shared" si="19"/>
        <v>-</v>
      </c>
    </row>
    <row r="629" spans="1:14" s="251" customFormat="1" ht="12.75" hidden="1" outlineLevel="1">
      <c r="A629" s="361"/>
      <c r="B629" s="252">
        <v>611</v>
      </c>
      <c r="C629" s="252"/>
      <c r="D629" s="252"/>
      <c r="E629" s="252"/>
      <c r="F629" s="252"/>
      <c r="G629" s="252"/>
      <c r="H629" s="252"/>
      <c r="I629" s="396"/>
      <c r="J629" s="252"/>
      <c r="K629" s="399" t="s">
        <v>333</v>
      </c>
      <c r="L629" s="399" t="s">
        <v>333</v>
      </c>
      <c r="M629" s="254" t="str">
        <f t="shared" si="18"/>
        <v>-</v>
      </c>
      <c r="N629" s="413" t="str">
        <f t="shared" si="19"/>
        <v>-</v>
      </c>
    </row>
    <row r="630" spans="1:14" s="251" customFormat="1" ht="12.75" hidden="1" outlineLevel="1">
      <c r="A630" s="361"/>
      <c r="B630" s="252">
        <v>612</v>
      </c>
      <c r="C630" s="252"/>
      <c r="D630" s="252"/>
      <c r="E630" s="252"/>
      <c r="F630" s="252"/>
      <c r="G630" s="252"/>
      <c r="H630" s="252"/>
      <c r="I630" s="396"/>
      <c r="J630" s="252"/>
      <c r="K630" s="399" t="s">
        <v>333</v>
      </c>
      <c r="L630" s="399" t="s">
        <v>333</v>
      </c>
      <c r="M630" s="254" t="str">
        <f t="shared" si="18"/>
        <v>-</v>
      </c>
      <c r="N630" s="413" t="str">
        <f t="shared" si="19"/>
        <v>-</v>
      </c>
    </row>
    <row r="631" spans="1:14" s="251" customFormat="1" ht="12.75" hidden="1" outlineLevel="1">
      <c r="A631" s="361"/>
      <c r="B631" s="252">
        <v>613</v>
      </c>
      <c r="C631" s="252"/>
      <c r="D631" s="252"/>
      <c r="E631" s="252"/>
      <c r="F631" s="252"/>
      <c r="G631" s="252"/>
      <c r="H631" s="252"/>
      <c r="I631" s="396"/>
      <c r="J631" s="252"/>
      <c r="K631" s="399" t="s">
        <v>333</v>
      </c>
      <c r="L631" s="399" t="s">
        <v>333</v>
      </c>
      <c r="M631" s="254" t="str">
        <f t="shared" si="18"/>
        <v>-</v>
      </c>
      <c r="N631" s="413" t="str">
        <f t="shared" si="19"/>
        <v>-</v>
      </c>
    </row>
    <row r="632" spans="1:14" s="251" customFormat="1" ht="12.75" hidden="1" outlineLevel="1">
      <c r="A632" s="361"/>
      <c r="B632" s="252">
        <v>614</v>
      </c>
      <c r="C632" s="252"/>
      <c r="D632" s="252"/>
      <c r="E632" s="252"/>
      <c r="F632" s="252"/>
      <c r="G632" s="252"/>
      <c r="H632" s="252"/>
      <c r="I632" s="396"/>
      <c r="J632" s="252"/>
      <c r="K632" s="399" t="s">
        <v>333</v>
      </c>
      <c r="L632" s="399" t="s">
        <v>333</v>
      </c>
      <c r="M632" s="254" t="str">
        <f t="shared" si="18"/>
        <v>-</v>
      </c>
      <c r="N632" s="413" t="str">
        <f t="shared" si="19"/>
        <v>-</v>
      </c>
    </row>
    <row r="633" spans="1:14" s="251" customFormat="1" ht="12.75" hidden="1" outlineLevel="1">
      <c r="A633" s="361"/>
      <c r="B633" s="252">
        <v>615</v>
      </c>
      <c r="C633" s="252"/>
      <c r="D633" s="252"/>
      <c r="E633" s="252"/>
      <c r="F633" s="252"/>
      <c r="G633" s="252"/>
      <c r="H633" s="252"/>
      <c r="I633" s="396"/>
      <c r="J633" s="252"/>
      <c r="K633" s="399" t="s">
        <v>333</v>
      </c>
      <c r="L633" s="399" t="s">
        <v>333</v>
      </c>
      <c r="M633" s="254" t="str">
        <f t="shared" si="18"/>
        <v>-</v>
      </c>
      <c r="N633" s="413" t="str">
        <f t="shared" si="19"/>
        <v>-</v>
      </c>
    </row>
    <row r="634" spans="1:14" s="251" customFormat="1" ht="12.75" hidden="1" outlineLevel="1">
      <c r="A634" s="361"/>
      <c r="B634" s="252">
        <v>616</v>
      </c>
      <c r="C634" s="252"/>
      <c r="D634" s="252"/>
      <c r="E634" s="252"/>
      <c r="F634" s="252"/>
      <c r="G634" s="252"/>
      <c r="H634" s="252"/>
      <c r="I634" s="396"/>
      <c r="J634" s="252"/>
      <c r="K634" s="399" t="s">
        <v>333</v>
      </c>
      <c r="L634" s="399" t="s">
        <v>333</v>
      </c>
      <c r="M634" s="254" t="str">
        <f t="shared" si="18"/>
        <v>-</v>
      </c>
      <c r="N634" s="413" t="str">
        <f t="shared" si="19"/>
        <v>-</v>
      </c>
    </row>
    <row r="635" spans="1:14" s="251" customFormat="1" ht="12.75" hidden="1" outlineLevel="1">
      <c r="A635" s="361"/>
      <c r="B635" s="252">
        <v>617</v>
      </c>
      <c r="C635" s="252"/>
      <c r="D635" s="252"/>
      <c r="E635" s="252"/>
      <c r="F635" s="252"/>
      <c r="G635" s="252"/>
      <c r="H635" s="252"/>
      <c r="I635" s="396"/>
      <c r="J635" s="252"/>
      <c r="K635" s="399" t="s">
        <v>333</v>
      </c>
      <c r="L635" s="399" t="s">
        <v>333</v>
      </c>
      <c r="M635" s="254" t="str">
        <f t="shared" si="18"/>
        <v>-</v>
      </c>
      <c r="N635" s="413" t="str">
        <f t="shared" si="19"/>
        <v>-</v>
      </c>
    </row>
    <row r="636" spans="1:14" s="251" customFormat="1" ht="12.75" hidden="1" outlineLevel="1">
      <c r="A636" s="361"/>
      <c r="B636" s="252">
        <v>618</v>
      </c>
      <c r="C636" s="252"/>
      <c r="D636" s="252"/>
      <c r="E636" s="252"/>
      <c r="F636" s="252"/>
      <c r="G636" s="252"/>
      <c r="H636" s="252"/>
      <c r="I636" s="396"/>
      <c r="J636" s="252"/>
      <c r="K636" s="399" t="s">
        <v>333</v>
      </c>
      <c r="L636" s="399" t="s">
        <v>333</v>
      </c>
      <c r="M636" s="254" t="str">
        <f t="shared" si="18"/>
        <v>-</v>
      </c>
      <c r="N636" s="413" t="str">
        <f t="shared" si="19"/>
        <v>-</v>
      </c>
    </row>
    <row r="637" spans="1:14" s="251" customFormat="1" ht="12.75" hidden="1" outlineLevel="1">
      <c r="A637" s="361"/>
      <c r="B637" s="252">
        <v>619</v>
      </c>
      <c r="C637" s="252"/>
      <c r="D637" s="252"/>
      <c r="E637" s="252"/>
      <c r="F637" s="252"/>
      <c r="G637" s="252"/>
      <c r="H637" s="252"/>
      <c r="I637" s="396"/>
      <c r="J637" s="252"/>
      <c r="K637" s="399" t="s">
        <v>333</v>
      </c>
      <c r="L637" s="399" t="s">
        <v>333</v>
      </c>
      <c r="M637" s="254" t="str">
        <f t="shared" si="18"/>
        <v>-</v>
      </c>
      <c r="N637" s="413" t="str">
        <f t="shared" si="19"/>
        <v>-</v>
      </c>
    </row>
    <row r="638" spans="1:14" s="251" customFormat="1" ht="12.75" hidden="1" outlineLevel="1">
      <c r="A638" s="361"/>
      <c r="B638" s="252">
        <v>620</v>
      </c>
      <c r="C638" s="252"/>
      <c r="D638" s="252"/>
      <c r="E638" s="252"/>
      <c r="F638" s="252"/>
      <c r="G638" s="252"/>
      <c r="H638" s="252"/>
      <c r="I638" s="396"/>
      <c r="J638" s="252"/>
      <c r="K638" s="399" t="s">
        <v>333</v>
      </c>
      <c r="L638" s="399" t="s">
        <v>333</v>
      </c>
      <c r="M638" s="254" t="str">
        <f t="shared" si="18"/>
        <v>-</v>
      </c>
      <c r="N638" s="413" t="str">
        <f t="shared" si="19"/>
        <v>-</v>
      </c>
    </row>
    <row r="639" spans="1:14" s="251" customFormat="1" ht="12.75" hidden="1" outlineLevel="1">
      <c r="A639" s="361"/>
      <c r="B639" s="252">
        <v>621</v>
      </c>
      <c r="C639" s="252"/>
      <c r="D639" s="252"/>
      <c r="E639" s="252"/>
      <c r="F639" s="252"/>
      <c r="G639" s="252"/>
      <c r="H639" s="252"/>
      <c r="I639" s="396"/>
      <c r="J639" s="252"/>
      <c r="K639" s="399" t="s">
        <v>333</v>
      </c>
      <c r="L639" s="399" t="s">
        <v>333</v>
      </c>
      <c r="M639" s="254" t="str">
        <f t="shared" si="18"/>
        <v>-</v>
      </c>
      <c r="N639" s="413" t="str">
        <f t="shared" si="19"/>
        <v>-</v>
      </c>
    </row>
    <row r="640" spans="1:14" s="251" customFormat="1" ht="12.75" hidden="1" outlineLevel="1">
      <c r="A640" s="361"/>
      <c r="B640" s="252">
        <v>622</v>
      </c>
      <c r="C640" s="252"/>
      <c r="D640" s="252"/>
      <c r="E640" s="252"/>
      <c r="F640" s="252"/>
      <c r="G640" s="252"/>
      <c r="H640" s="252"/>
      <c r="I640" s="396"/>
      <c r="J640" s="252"/>
      <c r="K640" s="399" t="s">
        <v>333</v>
      </c>
      <c r="L640" s="399" t="s">
        <v>333</v>
      </c>
      <c r="M640" s="254" t="str">
        <f t="shared" si="18"/>
        <v>-</v>
      </c>
      <c r="N640" s="413" t="str">
        <f t="shared" si="19"/>
        <v>-</v>
      </c>
    </row>
    <row r="641" spans="1:14" s="251" customFormat="1" ht="12.75" hidden="1" outlineLevel="1">
      <c r="A641" s="361"/>
      <c r="B641" s="252">
        <v>623</v>
      </c>
      <c r="C641" s="252"/>
      <c r="D641" s="252"/>
      <c r="E641" s="252"/>
      <c r="F641" s="252"/>
      <c r="G641" s="252"/>
      <c r="H641" s="252"/>
      <c r="I641" s="396"/>
      <c r="J641" s="252"/>
      <c r="K641" s="399" t="s">
        <v>333</v>
      </c>
      <c r="L641" s="399" t="s">
        <v>333</v>
      </c>
      <c r="M641" s="254" t="str">
        <f t="shared" si="18"/>
        <v>-</v>
      </c>
      <c r="N641" s="413" t="str">
        <f t="shared" si="19"/>
        <v>-</v>
      </c>
    </row>
    <row r="642" spans="1:14" s="251" customFormat="1" ht="12.75" hidden="1" outlineLevel="1">
      <c r="A642" s="361"/>
      <c r="B642" s="252">
        <v>624</v>
      </c>
      <c r="C642" s="252"/>
      <c r="D642" s="252"/>
      <c r="E642" s="252"/>
      <c r="F642" s="252"/>
      <c r="G642" s="252"/>
      <c r="H642" s="252"/>
      <c r="I642" s="396"/>
      <c r="J642" s="252"/>
      <c r="K642" s="399" t="s">
        <v>333</v>
      </c>
      <c r="L642" s="399" t="s">
        <v>333</v>
      </c>
      <c r="M642" s="254" t="str">
        <f t="shared" si="18"/>
        <v>-</v>
      </c>
      <c r="N642" s="413" t="str">
        <f t="shared" si="19"/>
        <v>-</v>
      </c>
    </row>
    <row r="643" spans="1:14" s="251" customFormat="1" ht="12.75" hidden="1" outlineLevel="1">
      <c r="A643" s="361"/>
      <c r="B643" s="252">
        <v>625</v>
      </c>
      <c r="C643" s="252"/>
      <c r="D643" s="252"/>
      <c r="E643" s="252"/>
      <c r="F643" s="252"/>
      <c r="G643" s="252"/>
      <c r="H643" s="252"/>
      <c r="I643" s="396"/>
      <c r="J643" s="252"/>
      <c r="K643" s="399" t="s">
        <v>333</v>
      </c>
      <c r="L643" s="399" t="s">
        <v>333</v>
      </c>
      <c r="M643" s="254" t="str">
        <f t="shared" si="18"/>
        <v>-</v>
      </c>
      <c r="N643" s="413" t="str">
        <f t="shared" si="19"/>
        <v>-</v>
      </c>
    </row>
    <row r="644" spans="1:14" s="251" customFormat="1" ht="12.75" hidden="1" outlineLevel="1">
      <c r="A644" s="361"/>
      <c r="B644" s="252">
        <v>626</v>
      </c>
      <c r="C644" s="252"/>
      <c r="D644" s="252"/>
      <c r="E644" s="252"/>
      <c r="F644" s="252"/>
      <c r="G644" s="252"/>
      <c r="H644" s="252"/>
      <c r="I644" s="396"/>
      <c r="J644" s="252"/>
      <c r="K644" s="399" t="s">
        <v>333</v>
      </c>
      <c r="L644" s="399" t="s">
        <v>333</v>
      </c>
      <c r="M644" s="254" t="str">
        <f t="shared" si="18"/>
        <v>-</v>
      </c>
      <c r="N644" s="413" t="str">
        <f t="shared" si="19"/>
        <v>-</v>
      </c>
    </row>
    <row r="645" spans="1:14" s="251" customFormat="1" ht="12.75" hidden="1" outlineLevel="1">
      <c r="A645" s="361"/>
      <c r="B645" s="252">
        <v>627</v>
      </c>
      <c r="C645" s="252"/>
      <c r="D645" s="252"/>
      <c r="E645" s="252"/>
      <c r="F645" s="252"/>
      <c r="G645" s="252"/>
      <c r="H645" s="252"/>
      <c r="I645" s="396"/>
      <c r="J645" s="252"/>
      <c r="K645" s="399" t="s">
        <v>333</v>
      </c>
      <c r="L645" s="399" t="s">
        <v>333</v>
      </c>
      <c r="M645" s="254" t="str">
        <f t="shared" si="18"/>
        <v>-</v>
      </c>
      <c r="N645" s="413" t="str">
        <f t="shared" si="19"/>
        <v>-</v>
      </c>
    </row>
    <row r="646" spans="1:14" s="251" customFormat="1" ht="12.75" hidden="1" outlineLevel="1">
      <c r="A646" s="361"/>
      <c r="B646" s="252">
        <v>628</v>
      </c>
      <c r="C646" s="252"/>
      <c r="D646" s="252"/>
      <c r="E646" s="252"/>
      <c r="F646" s="252"/>
      <c r="G646" s="252"/>
      <c r="H646" s="252"/>
      <c r="I646" s="396"/>
      <c r="J646" s="252"/>
      <c r="K646" s="399" t="s">
        <v>333</v>
      </c>
      <c r="L646" s="399" t="s">
        <v>333</v>
      </c>
      <c r="M646" s="254" t="str">
        <f t="shared" si="18"/>
        <v>-</v>
      </c>
      <c r="N646" s="413" t="str">
        <f t="shared" si="19"/>
        <v>-</v>
      </c>
    </row>
    <row r="647" spans="1:14" s="251" customFormat="1" ht="12.75" hidden="1" outlineLevel="1">
      <c r="A647" s="361"/>
      <c r="B647" s="252">
        <v>629</v>
      </c>
      <c r="C647" s="252"/>
      <c r="D647" s="252"/>
      <c r="E647" s="252"/>
      <c r="F647" s="252"/>
      <c r="G647" s="252"/>
      <c r="H647" s="252"/>
      <c r="I647" s="396"/>
      <c r="J647" s="252"/>
      <c r="K647" s="399" t="s">
        <v>333</v>
      </c>
      <c r="L647" s="399" t="s">
        <v>333</v>
      </c>
      <c r="M647" s="254" t="str">
        <f t="shared" si="18"/>
        <v>-</v>
      </c>
      <c r="N647" s="413" t="str">
        <f t="shared" si="19"/>
        <v>-</v>
      </c>
    </row>
    <row r="648" spans="1:14" s="251" customFormat="1" ht="12.75" hidden="1" outlineLevel="1">
      <c r="A648" s="361"/>
      <c r="B648" s="252">
        <v>630</v>
      </c>
      <c r="C648" s="252"/>
      <c r="D648" s="252"/>
      <c r="E648" s="252"/>
      <c r="F648" s="252"/>
      <c r="G648" s="252"/>
      <c r="H648" s="252"/>
      <c r="I648" s="396"/>
      <c r="J648" s="252"/>
      <c r="K648" s="399" t="s">
        <v>333</v>
      </c>
      <c r="L648" s="399" t="s">
        <v>333</v>
      </c>
      <c r="M648" s="254" t="str">
        <f t="shared" si="18"/>
        <v>-</v>
      </c>
      <c r="N648" s="413" t="str">
        <f t="shared" si="19"/>
        <v>-</v>
      </c>
    </row>
    <row r="649" spans="1:14" s="251" customFormat="1" ht="12.75" hidden="1" outlineLevel="1">
      <c r="A649" s="361"/>
      <c r="B649" s="252">
        <v>631</v>
      </c>
      <c r="C649" s="252"/>
      <c r="D649" s="252"/>
      <c r="E649" s="252"/>
      <c r="F649" s="252"/>
      <c r="G649" s="252"/>
      <c r="H649" s="252"/>
      <c r="I649" s="396"/>
      <c r="J649" s="252"/>
      <c r="K649" s="399" t="s">
        <v>333</v>
      </c>
      <c r="L649" s="399" t="s">
        <v>333</v>
      </c>
      <c r="M649" s="254" t="str">
        <f t="shared" si="18"/>
        <v>-</v>
      </c>
      <c r="N649" s="413" t="str">
        <f t="shared" si="19"/>
        <v>-</v>
      </c>
    </row>
    <row r="650" spans="1:14" s="251" customFormat="1" ht="12.75" hidden="1" outlineLevel="1">
      <c r="A650" s="361"/>
      <c r="B650" s="252">
        <v>632</v>
      </c>
      <c r="C650" s="252"/>
      <c r="D650" s="252"/>
      <c r="E650" s="252"/>
      <c r="F650" s="252"/>
      <c r="G650" s="252"/>
      <c r="H650" s="252"/>
      <c r="I650" s="396"/>
      <c r="J650" s="252"/>
      <c r="K650" s="399" t="s">
        <v>333</v>
      </c>
      <c r="L650" s="399" t="s">
        <v>333</v>
      </c>
      <c r="M650" s="254" t="str">
        <f t="shared" si="18"/>
        <v>-</v>
      </c>
      <c r="N650" s="413" t="str">
        <f t="shared" si="19"/>
        <v>-</v>
      </c>
    </row>
    <row r="651" spans="1:14" s="251" customFormat="1" ht="12.75" hidden="1" outlineLevel="1">
      <c r="A651" s="361"/>
      <c r="B651" s="252">
        <v>633</v>
      </c>
      <c r="C651" s="252"/>
      <c r="D651" s="252"/>
      <c r="E651" s="252"/>
      <c r="F651" s="252"/>
      <c r="G651" s="252"/>
      <c r="H651" s="252"/>
      <c r="I651" s="396"/>
      <c r="J651" s="252"/>
      <c r="K651" s="399" t="s">
        <v>333</v>
      </c>
      <c r="L651" s="399" t="s">
        <v>333</v>
      </c>
      <c r="M651" s="254" t="str">
        <f t="shared" si="18"/>
        <v>-</v>
      </c>
      <c r="N651" s="413" t="str">
        <f t="shared" si="19"/>
        <v>-</v>
      </c>
    </row>
    <row r="652" spans="1:14" s="251" customFormat="1" ht="12.75" hidden="1" outlineLevel="1">
      <c r="A652" s="361"/>
      <c r="B652" s="252">
        <v>634</v>
      </c>
      <c r="C652" s="252"/>
      <c r="D652" s="252"/>
      <c r="E652" s="252"/>
      <c r="F652" s="252"/>
      <c r="G652" s="252"/>
      <c r="H652" s="252"/>
      <c r="I652" s="396"/>
      <c r="J652" s="252"/>
      <c r="K652" s="399" t="s">
        <v>333</v>
      </c>
      <c r="L652" s="399" t="s">
        <v>333</v>
      </c>
      <c r="M652" s="254" t="str">
        <f t="shared" si="18"/>
        <v>-</v>
      </c>
      <c r="N652" s="413" t="str">
        <f t="shared" si="19"/>
        <v>-</v>
      </c>
    </row>
    <row r="653" spans="1:14" s="251" customFormat="1" ht="12.75" hidden="1" outlineLevel="1">
      <c r="A653" s="361"/>
      <c r="B653" s="252">
        <v>635</v>
      </c>
      <c r="C653" s="252"/>
      <c r="D653" s="252"/>
      <c r="E653" s="252"/>
      <c r="F653" s="252"/>
      <c r="G653" s="252"/>
      <c r="H653" s="252"/>
      <c r="I653" s="396"/>
      <c r="J653" s="252"/>
      <c r="K653" s="399" t="s">
        <v>333</v>
      </c>
      <c r="L653" s="399" t="s">
        <v>333</v>
      </c>
      <c r="M653" s="254" t="str">
        <f t="shared" si="18"/>
        <v>-</v>
      </c>
      <c r="N653" s="413" t="str">
        <f t="shared" si="19"/>
        <v>-</v>
      </c>
    </row>
    <row r="654" spans="1:14" s="251" customFormat="1" ht="12.75" hidden="1" outlineLevel="1">
      <c r="A654" s="361"/>
      <c r="B654" s="252">
        <v>636</v>
      </c>
      <c r="C654" s="252"/>
      <c r="D654" s="252"/>
      <c r="E654" s="252"/>
      <c r="F654" s="252"/>
      <c r="G654" s="252"/>
      <c r="H654" s="252"/>
      <c r="I654" s="396"/>
      <c r="J654" s="252"/>
      <c r="K654" s="399" t="s">
        <v>333</v>
      </c>
      <c r="L654" s="399" t="s">
        <v>333</v>
      </c>
      <c r="M654" s="254" t="str">
        <f t="shared" si="18"/>
        <v>-</v>
      </c>
      <c r="N654" s="413" t="str">
        <f t="shared" si="19"/>
        <v>-</v>
      </c>
    </row>
    <row r="655" spans="1:14" s="251" customFormat="1" ht="12.75" hidden="1" outlineLevel="1">
      <c r="A655" s="361"/>
      <c r="B655" s="252">
        <v>637</v>
      </c>
      <c r="C655" s="252"/>
      <c r="D655" s="252"/>
      <c r="E655" s="252"/>
      <c r="F655" s="252"/>
      <c r="G655" s="252"/>
      <c r="H655" s="252"/>
      <c r="I655" s="396"/>
      <c r="J655" s="252"/>
      <c r="K655" s="399" t="s">
        <v>333</v>
      </c>
      <c r="L655" s="399" t="s">
        <v>333</v>
      </c>
      <c r="M655" s="254" t="str">
        <f t="shared" si="18"/>
        <v>-</v>
      </c>
      <c r="N655" s="413" t="str">
        <f t="shared" si="19"/>
        <v>-</v>
      </c>
    </row>
    <row r="656" spans="1:14" s="251" customFormat="1" ht="12.75" hidden="1" outlineLevel="1">
      <c r="A656" s="361"/>
      <c r="B656" s="252">
        <v>638</v>
      </c>
      <c r="C656" s="252"/>
      <c r="D656" s="252"/>
      <c r="E656" s="252"/>
      <c r="F656" s="252"/>
      <c r="G656" s="252"/>
      <c r="H656" s="252"/>
      <c r="I656" s="396"/>
      <c r="J656" s="252"/>
      <c r="K656" s="399" t="s">
        <v>333</v>
      </c>
      <c r="L656" s="399" t="s">
        <v>333</v>
      </c>
      <c r="M656" s="254" t="str">
        <f t="shared" si="18"/>
        <v>-</v>
      </c>
      <c r="N656" s="413" t="str">
        <f t="shared" si="19"/>
        <v>-</v>
      </c>
    </row>
    <row r="657" spans="1:14" s="251" customFormat="1" ht="12.75" hidden="1" outlineLevel="1">
      <c r="A657" s="361"/>
      <c r="B657" s="252">
        <v>639</v>
      </c>
      <c r="C657" s="252"/>
      <c r="D657" s="252"/>
      <c r="E657" s="252"/>
      <c r="F657" s="252"/>
      <c r="G657" s="252"/>
      <c r="H657" s="252"/>
      <c r="I657" s="396"/>
      <c r="J657" s="252"/>
      <c r="K657" s="399" t="s">
        <v>333</v>
      </c>
      <c r="L657" s="399" t="s">
        <v>333</v>
      </c>
      <c r="M657" s="254" t="str">
        <f t="shared" si="18"/>
        <v>-</v>
      </c>
      <c r="N657" s="413" t="str">
        <f t="shared" si="19"/>
        <v>-</v>
      </c>
    </row>
    <row r="658" spans="1:14" s="251" customFormat="1" ht="12.75" hidden="1" outlineLevel="1">
      <c r="A658" s="361"/>
      <c r="B658" s="252">
        <v>640</v>
      </c>
      <c r="C658" s="252"/>
      <c r="D658" s="252"/>
      <c r="E658" s="252"/>
      <c r="F658" s="252"/>
      <c r="G658" s="252"/>
      <c r="H658" s="252"/>
      <c r="I658" s="396"/>
      <c r="J658" s="252"/>
      <c r="K658" s="399" t="s">
        <v>333</v>
      </c>
      <c r="L658" s="399" t="s">
        <v>333</v>
      </c>
      <c r="M658" s="254" t="str">
        <f t="shared" si="18"/>
        <v>-</v>
      </c>
      <c r="N658" s="413" t="str">
        <f t="shared" si="19"/>
        <v>-</v>
      </c>
    </row>
    <row r="659" spans="1:14" s="251" customFormat="1" ht="12.75" hidden="1" outlineLevel="1">
      <c r="A659" s="361"/>
      <c r="B659" s="252">
        <v>641</v>
      </c>
      <c r="C659" s="252"/>
      <c r="D659" s="252"/>
      <c r="E659" s="252"/>
      <c r="F659" s="252"/>
      <c r="G659" s="252"/>
      <c r="H659" s="252"/>
      <c r="I659" s="396"/>
      <c r="J659" s="252"/>
      <c r="K659" s="399" t="s">
        <v>333</v>
      </c>
      <c r="L659" s="399" t="s">
        <v>333</v>
      </c>
      <c r="M659" s="254" t="str">
        <f t="shared" si="18"/>
        <v>-</v>
      </c>
      <c r="N659" s="413" t="str">
        <f t="shared" si="19"/>
        <v>-</v>
      </c>
    </row>
    <row r="660" spans="1:14" s="251" customFormat="1" ht="12.75" hidden="1" outlineLevel="1">
      <c r="A660" s="361"/>
      <c r="B660" s="252">
        <v>642</v>
      </c>
      <c r="C660" s="252"/>
      <c r="D660" s="252"/>
      <c r="E660" s="252"/>
      <c r="F660" s="252"/>
      <c r="G660" s="252"/>
      <c r="H660" s="252"/>
      <c r="I660" s="396"/>
      <c r="J660" s="252"/>
      <c r="K660" s="399" t="s">
        <v>333</v>
      </c>
      <c r="L660" s="399" t="s">
        <v>333</v>
      </c>
      <c r="M660" s="254" t="str">
        <f t="shared" ref="M660:M723" si="20">IF(H660=0,"-",IF(AND(H660&gt;=$L$13,H660&lt;=$K$11),"Корректная дата", "Некорректная дата"))</f>
        <v>-</v>
      </c>
      <c r="N660" s="413" t="str">
        <f t="shared" ref="N660:N723" si="21">IF(ISERROR(I660*1)=TRUE,"Некорректный формат",IF(I660&gt;=100000,"Корректная сумма", IF(I660=0,"-","Рекомендуемая мин. сумма в п/п не менее 100 000 руб.")))</f>
        <v>-</v>
      </c>
    </row>
    <row r="661" spans="1:14" s="251" customFormat="1" ht="12.75" hidden="1" outlineLevel="1">
      <c r="A661" s="361"/>
      <c r="B661" s="252">
        <v>643</v>
      </c>
      <c r="C661" s="252"/>
      <c r="D661" s="252"/>
      <c r="E661" s="252"/>
      <c r="F661" s="252"/>
      <c r="G661" s="252"/>
      <c r="H661" s="252"/>
      <c r="I661" s="396"/>
      <c r="J661" s="252"/>
      <c r="K661" s="399" t="s">
        <v>333</v>
      </c>
      <c r="L661" s="399" t="s">
        <v>333</v>
      </c>
      <c r="M661" s="254" t="str">
        <f t="shared" si="20"/>
        <v>-</v>
      </c>
      <c r="N661" s="413" t="str">
        <f t="shared" si="21"/>
        <v>-</v>
      </c>
    </row>
    <row r="662" spans="1:14" s="251" customFormat="1" ht="12.75" hidden="1" outlineLevel="1">
      <c r="A662" s="361"/>
      <c r="B662" s="252">
        <v>644</v>
      </c>
      <c r="C662" s="252"/>
      <c r="D662" s="252"/>
      <c r="E662" s="252"/>
      <c r="F662" s="252"/>
      <c r="G662" s="252"/>
      <c r="H662" s="252"/>
      <c r="I662" s="396"/>
      <c r="J662" s="252"/>
      <c r="K662" s="399" t="s">
        <v>333</v>
      </c>
      <c r="L662" s="399" t="s">
        <v>333</v>
      </c>
      <c r="M662" s="254" t="str">
        <f t="shared" si="20"/>
        <v>-</v>
      </c>
      <c r="N662" s="413" t="str">
        <f t="shared" si="21"/>
        <v>-</v>
      </c>
    </row>
    <row r="663" spans="1:14" s="251" customFormat="1" ht="12.75" hidden="1" outlineLevel="1">
      <c r="A663" s="361"/>
      <c r="B663" s="252">
        <v>645</v>
      </c>
      <c r="C663" s="252"/>
      <c r="D663" s="252"/>
      <c r="E663" s="252"/>
      <c r="F663" s="252"/>
      <c r="G663" s="252"/>
      <c r="H663" s="252"/>
      <c r="I663" s="396"/>
      <c r="J663" s="252"/>
      <c r="K663" s="399" t="s">
        <v>333</v>
      </c>
      <c r="L663" s="399" t="s">
        <v>333</v>
      </c>
      <c r="M663" s="254" t="str">
        <f t="shared" si="20"/>
        <v>-</v>
      </c>
      <c r="N663" s="413" t="str">
        <f t="shared" si="21"/>
        <v>-</v>
      </c>
    </row>
    <row r="664" spans="1:14" s="251" customFormat="1" ht="12.75" hidden="1" outlineLevel="1">
      <c r="A664" s="361"/>
      <c r="B664" s="252">
        <v>646</v>
      </c>
      <c r="C664" s="252"/>
      <c r="D664" s="252"/>
      <c r="E664" s="252"/>
      <c r="F664" s="252"/>
      <c r="G664" s="252"/>
      <c r="H664" s="252"/>
      <c r="I664" s="396"/>
      <c r="J664" s="252"/>
      <c r="K664" s="399" t="s">
        <v>333</v>
      </c>
      <c r="L664" s="399" t="s">
        <v>333</v>
      </c>
      <c r="M664" s="254" t="str">
        <f t="shared" si="20"/>
        <v>-</v>
      </c>
      <c r="N664" s="413" t="str">
        <f t="shared" si="21"/>
        <v>-</v>
      </c>
    </row>
    <row r="665" spans="1:14" s="251" customFormat="1" ht="12.75" hidden="1" outlineLevel="1">
      <c r="A665" s="361"/>
      <c r="B665" s="252">
        <v>647</v>
      </c>
      <c r="C665" s="252"/>
      <c r="D665" s="252"/>
      <c r="E665" s="252"/>
      <c r="F665" s="252"/>
      <c r="G665" s="252"/>
      <c r="H665" s="252"/>
      <c r="I665" s="396"/>
      <c r="J665" s="252"/>
      <c r="K665" s="399" t="s">
        <v>333</v>
      </c>
      <c r="L665" s="399" t="s">
        <v>333</v>
      </c>
      <c r="M665" s="254" t="str">
        <f t="shared" si="20"/>
        <v>-</v>
      </c>
      <c r="N665" s="413" t="str">
        <f t="shared" si="21"/>
        <v>-</v>
      </c>
    </row>
    <row r="666" spans="1:14" s="251" customFormat="1" ht="12.75" hidden="1" outlineLevel="1">
      <c r="A666" s="361"/>
      <c r="B666" s="252">
        <v>648</v>
      </c>
      <c r="C666" s="252"/>
      <c r="D666" s="252"/>
      <c r="E666" s="252"/>
      <c r="F666" s="252"/>
      <c r="G666" s="252"/>
      <c r="H666" s="252"/>
      <c r="I666" s="396"/>
      <c r="J666" s="252"/>
      <c r="K666" s="399" t="s">
        <v>333</v>
      </c>
      <c r="L666" s="399" t="s">
        <v>333</v>
      </c>
      <c r="M666" s="254" t="str">
        <f t="shared" si="20"/>
        <v>-</v>
      </c>
      <c r="N666" s="413" t="str">
        <f t="shared" si="21"/>
        <v>-</v>
      </c>
    </row>
    <row r="667" spans="1:14" s="251" customFormat="1" ht="12.75" hidden="1" outlineLevel="1">
      <c r="A667" s="361"/>
      <c r="B667" s="252">
        <v>649</v>
      </c>
      <c r="C667" s="252"/>
      <c r="D667" s="252"/>
      <c r="E667" s="252"/>
      <c r="F667" s="252"/>
      <c r="G667" s="252"/>
      <c r="H667" s="252"/>
      <c r="I667" s="396"/>
      <c r="J667" s="252"/>
      <c r="K667" s="399" t="s">
        <v>333</v>
      </c>
      <c r="L667" s="399" t="s">
        <v>333</v>
      </c>
      <c r="M667" s="254" t="str">
        <f t="shared" si="20"/>
        <v>-</v>
      </c>
      <c r="N667" s="413" t="str">
        <f t="shared" si="21"/>
        <v>-</v>
      </c>
    </row>
    <row r="668" spans="1:14" s="251" customFormat="1" ht="12.75" hidden="1" outlineLevel="1">
      <c r="A668" s="361"/>
      <c r="B668" s="252">
        <v>650</v>
      </c>
      <c r="C668" s="252"/>
      <c r="D668" s="252"/>
      <c r="E668" s="252"/>
      <c r="F668" s="252"/>
      <c r="G668" s="252"/>
      <c r="H668" s="252"/>
      <c r="I668" s="396"/>
      <c r="J668" s="252"/>
      <c r="K668" s="399" t="s">
        <v>333</v>
      </c>
      <c r="L668" s="399" t="s">
        <v>333</v>
      </c>
      <c r="M668" s="254" t="str">
        <f t="shared" si="20"/>
        <v>-</v>
      </c>
      <c r="N668" s="413" t="str">
        <f t="shared" si="21"/>
        <v>-</v>
      </c>
    </row>
    <row r="669" spans="1:14" s="251" customFormat="1" ht="12.75" hidden="1" outlineLevel="1">
      <c r="A669" s="361"/>
      <c r="B669" s="252">
        <v>651</v>
      </c>
      <c r="C669" s="252"/>
      <c r="D669" s="252"/>
      <c r="E669" s="252"/>
      <c r="F669" s="252"/>
      <c r="G669" s="252"/>
      <c r="H669" s="252"/>
      <c r="I669" s="396"/>
      <c r="J669" s="252"/>
      <c r="K669" s="399" t="s">
        <v>333</v>
      </c>
      <c r="L669" s="399" t="s">
        <v>333</v>
      </c>
      <c r="M669" s="254" t="str">
        <f t="shared" si="20"/>
        <v>-</v>
      </c>
      <c r="N669" s="413" t="str">
        <f t="shared" si="21"/>
        <v>-</v>
      </c>
    </row>
    <row r="670" spans="1:14" s="251" customFormat="1" ht="12.75" hidden="1" outlineLevel="1">
      <c r="A670" s="361"/>
      <c r="B670" s="252">
        <v>652</v>
      </c>
      <c r="C670" s="252"/>
      <c r="D670" s="252"/>
      <c r="E670" s="252"/>
      <c r="F670" s="252"/>
      <c r="G670" s="252"/>
      <c r="H670" s="252"/>
      <c r="I670" s="396"/>
      <c r="J670" s="252"/>
      <c r="K670" s="399" t="s">
        <v>333</v>
      </c>
      <c r="L670" s="399" t="s">
        <v>333</v>
      </c>
      <c r="M670" s="254" t="str">
        <f t="shared" si="20"/>
        <v>-</v>
      </c>
      <c r="N670" s="413" t="str">
        <f t="shared" si="21"/>
        <v>-</v>
      </c>
    </row>
    <row r="671" spans="1:14" s="251" customFormat="1" ht="12.75" hidden="1" outlineLevel="1">
      <c r="A671" s="361"/>
      <c r="B671" s="252">
        <v>653</v>
      </c>
      <c r="C671" s="252"/>
      <c r="D671" s="252"/>
      <c r="E671" s="252"/>
      <c r="F671" s="252"/>
      <c r="G671" s="252"/>
      <c r="H671" s="252"/>
      <c r="I671" s="396"/>
      <c r="J671" s="252"/>
      <c r="K671" s="399" t="s">
        <v>333</v>
      </c>
      <c r="L671" s="399" t="s">
        <v>333</v>
      </c>
      <c r="M671" s="254" t="str">
        <f t="shared" si="20"/>
        <v>-</v>
      </c>
      <c r="N671" s="413" t="str">
        <f t="shared" si="21"/>
        <v>-</v>
      </c>
    </row>
    <row r="672" spans="1:14" s="251" customFormat="1" ht="12.75" hidden="1" outlineLevel="1">
      <c r="A672" s="361"/>
      <c r="B672" s="252">
        <v>654</v>
      </c>
      <c r="C672" s="252"/>
      <c r="D672" s="252"/>
      <c r="E672" s="252"/>
      <c r="F672" s="252"/>
      <c r="G672" s="252"/>
      <c r="H672" s="252"/>
      <c r="I672" s="396"/>
      <c r="J672" s="252"/>
      <c r="K672" s="399" t="s">
        <v>333</v>
      </c>
      <c r="L672" s="399" t="s">
        <v>333</v>
      </c>
      <c r="M672" s="254" t="str">
        <f t="shared" si="20"/>
        <v>-</v>
      </c>
      <c r="N672" s="413" t="str">
        <f t="shared" si="21"/>
        <v>-</v>
      </c>
    </row>
    <row r="673" spans="1:14" s="251" customFormat="1" ht="12.75" hidden="1" outlineLevel="1">
      <c r="A673" s="361"/>
      <c r="B673" s="252">
        <v>655</v>
      </c>
      <c r="C673" s="252"/>
      <c r="D673" s="252"/>
      <c r="E673" s="252"/>
      <c r="F673" s="252"/>
      <c r="G673" s="252"/>
      <c r="H673" s="252"/>
      <c r="I673" s="396"/>
      <c r="J673" s="252"/>
      <c r="K673" s="399" t="s">
        <v>333</v>
      </c>
      <c r="L673" s="399" t="s">
        <v>333</v>
      </c>
      <c r="M673" s="254" t="str">
        <f t="shared" si="20"/>
        <v>-</v>
      </c>
      <c r="N673" s="413" t="str">
        <f t="shared" si="21"/>
        <v>-</v>
      </c>
    </row>
    <row r="674" spans="1:14" s="251" customFormat="1" ht="12.75" hidden="1" outlineLevel="1">
      <c r="A674" s="361"/>
      <c r="B674" s="252">
        <v>656</v>
      </c>
      <c r="C674" s="252"/>
      <c r="D674" s="252"/>
      <c r="E674" s="252"/>
      <c r="F674" s="252"/>
      <c r="G674" s="252"/>
      <c r="H674" s="252"/>
      <c r="I674" s="396"/>
      <c r="J674" s="252"/>
      <c r="K674" s="399" t="s">
        <v>333</v>
      </c>
      <c r="L674" s="399" t="s">
        <v>333</v>
      </c>
      <c r="M674" s="254" t="str">
        <f t="shared" si="20"/>
        <v>-</v>
      </c>
      <c r="N674" s="413" t="str">
        <f t="shared" si="21"/>
        <v>-</v>
      </c>
    </row>
    <row r="675" spans="1:14" s="251" customFormat="1" ht="12.75" hidden="1" outlineLevel="1">
      <c r="A675" s="361"/>
      <c r="B675" s="252">
        <v>657</v>
      </c>
      <c r="C675" s="252"/>
      <c r="D675" s="252"/>
      <c r="E675" s="252"/>
      <c r="F675" s="252"/>
      <c r="G675" s="252"/>
      <c r="H675" s="252"/>
      <c r="I675" s="396"/>
      <c r="J675" s="252"/>
      <c r="K675" s="399" t="s">
        <v>333</v>
      </c>
      <c r="L675" s="399" t="s">
        <v>333</v>
      </c>
      <c r="M675" s="254" t="str">
        <f t="shared" si="20"/>
        <v>-</v>
      </c>
      <c r="N675" s="413" t="str">
        <f t="shared" si="21"/>
        <v>-</v>
      </c>
    </row>
    <row r="676" spans="1:14" s="251" customFormat="1" ht="12.75" hidden="1" outlineLevel="1">
      <c r="A676" s="361"/>
      <c r="B676" s="252">
        <v>658</v>
      </c>
      <c r="C676" s="252"/>
      <c r="D676" s="252"/>
      <c r="E676" s="252"/>
      <c r="F676" s="252"/>
      <c r="G676" s="252"/>
      <c r="H676" s="252"/>
      <c r="I676" s="396"/>
      <c r="J676" s="252"/>
      <c r="K676" s="399" t="s">
        <v>333</v>
      </c>
      <c r="L676" s="399" t="s">
        <v>333</v>
      </c>
      <c r="M676" s="254" t="str">
        <f t="shared" si="20"/>
        <v>-</v>
      </c>
      <c r="N676" s="413" t="str">
        <f t="shared" si="21"/>
        <v>-</v>
      </c>
    </row>
    <row r="677" spans="1:14" s="251" customFormat="1" ht="12.75" hidden="1" outlineLevel="1">
      <c r="A677" s="361"/>
      <c r="B677" s="252">
        <v>659</v>
      </c>
      <c r="C677" s="252"/>
      <c r="D677" s="252"/>
      <c r="E677" s="252"/>
      <c r="F677" s="252"/>
      <c r="G677" s="252"/>
      <c r="H677" s="252"/>
      <c r="I677" s="396"/>
      <c r="J677" s="252"/>
      <c r="K677" s="399" t="s">
        <v>333</v>
      </c>
      <c r="L677" s="399" t="s">
        <v>333</v>
      </c>
      <c r="M677" s="254" t="str">
        <f t="shared" si="20"/>
        <v>-</v>
      </c>
      <c r="N677" s="413" t="str">
        <f t="shared" si="21"/>
        <v>-</v>
      </c>
    </row>
    <row r="678" spans="1:14" s="251" customFormat="1" ht="12.75" hidden="1" outlineLevel="1">
      <c r="A678" s="361"/>
      <c r="B678" s="252">
        <v>660</v>
      </c>
      <c r="C678" s="252"/>
      <c r="D678" s="252"/>
      <c r="E678" s="252"/>
      <c r="F678" s="252"/>
      <c r="G678" s="252"/>
      <c r="H678" s="252"/>
      <c r="I678" s="396"/>
      <c r="J678" s="252"/>
      <c r="K678" s="399" t="s">
        <v>333</v>
      </c>
      <c r="L678" s="399" t="s">
        <v>333</v>
      </c>
      <c r="M678" s="254" t="str">
        <f t="shared" si="20"/>
        <v>-</v>
      </c>
      <c r="N678" s="413" t="str">
        <f t="shared" si="21"/>
        <v>-</v>
      </c>
    </row>
    <row r="679" spans="1:14" s="251" customFormat="1" ht="12.75" hidden="1" outlineLevel="1">
      <c r="A679" s="361"/>
      <c r="B679" s="252">
        <v>661</v>
      </c>
      <c r="C679" s="252"/>
      <c r="D679" s="252"/>
      <c r="E679" s="252"/>
      <c r="F679" s="252"/>
      <c r="G679" s="252"/>
      <c r="H679" s="252"/>
      <c r="I679" s="396"/>
      <c r="J679" s="252"/>
      <c r="K679" s="399" t="s">
        <v>333</v>
      </c>
      <c r="L679" s="399" t="s">
        <v>333</v>
      </c>
      <c r="M679" s="254" t="str">
        <f t="shared" si="20"/>
        <v>-</v>
      </c>
      <c r="N679" s="413" t="str">
        <f t="shared" si="21"/>
        <v>-</v>
      </c>
    </row>
    <row r="680" spans="1:14" s="251" customFormat="1" ht="12.75" hidden="1" outlineLevel="1">
      <c r="A680" s="361"/>
      <c r="B680" s="252">
        <v>662</v>
      </c>
      <c r="C680" s="252"/>
      <c r="D680" s="252"/>
      <c r="E680" s="252"/>
      <c r="F680" s="252"/>
      <c r="G680" s="252"/>
      <c r="H680" s="252"/>
      <c r="I680" s="396"/>
      <c r="J680" s="252"/>
      <c r="K680" s="399" t="s">
        <v>333</v>
      </c>
      <c r="L680" s="399" t="s">
        <v>333</v>
      </c>
      <c r="M680" s="254" t="str">
        <f t="shared" si="20"/>
        <v>-</v>
      </c>
      <c r="N680" s="413" t="str">
        <f t="shared" si="21"/>
        <v>-</v>
      </c>
    </row>
    <row r="681" spans="1:14" s="251" customFormat="1" ht="12.75" hidden="1" outlineLevel="1">
      <c r="A681" s="361"/>
      <c r="B681" s="252">
        <v>663</v>
      </c>
      <c r="C681" s="252"/>
      <c r="D681" s="252"/>
      <c r="E681" s="252"/>
      <c r="F681" s="252"/>
      <c r="G681" s="252"/>
      <c r="H681" s="252"/>
      <c r="I681" s="396"/>
      <c r="J681" s="252"/>
      <c r="K681" s="399" t="s">
        <v>333</v>
      </c>
      <c r="L681" s="399" t="s">
        <v>333</v>
      </c>
      <c r="M681" s="254" t="str">
        <f t="shared" si="20"/>
        <v>-</v>
      </c>
      <c r="N681" s="413" t="str">
        <f t="shared" si="21"/>
        <v>-</v>
      </c>
    </row>
    <row r="682" spans="1:14" s="251" customFormat="1" ht="12.75" hidden="1" outlineLevel="1">
      <c r="A682" s="361"/>
      <c r="B682" s="252">
        <v>664</v>
      </c>
      <c r="C682" s="252"/>
      <c r="D682" s="252"/>
      <c r="E682" s="252"/>
      <c r="F682" s="252"/>
      <c r="G682" s="252"/>
      <c r="H682" s="252"/>
      <c r="I682" s="396"/>
      <c r="J682" s="252"/>
      <c r="K682" s="399" t="s">
        <v>333</v>
      </c>
      <c r="L682" s="399" t="s">
        <v>333</v>
      </c>
      <c r="M682" s="254" t="str">
        <f t="shared" si="20"/>
        <v>-</v>
      </c>
      <c r="N682" s="413" t="str">
        <f t="shared" si="21"/>
        <v>-</v>
      </c>
    </row>
    <row r="683" spans="1:14" s="251" customFormat="1" ht="12.75" hidden="1" outlineLevel="1">
      <c r="A683" s="361"/>
      <c r="B683" s="252">
        <v>665</v>
      </c>
      <c r="C683" s="252"/>
      <c r="D683" s="252"/>
      <c r="E683" s="252"/>
      <c r="F683" s="252"/>
      <c r="G683" s="252"/>
      <c r="H683" s="252"/>
      <c r="I683" s="396"/>
      <c r="J683" s="252"/>
      <c r="K683" s="399" t="s">
        <v>333</v>
      </c>
      <c r="L683" s="399" t="s">
        <v>333</v>
      </c>
      <c r="M683" s="254" t="str">
        <f t="shared" si="20"/>
        <v>-</v>
      </c>
      <c r="N683" s="413" t="str">
        <f t="shared" si="21"/>
        <v>-</v>
      </c>
    </row>
    <row r="684" spans="1:14" s="251" customFormat="1" ht="12.75" hidden="1" outlineLevel="1">
      <c r="A684" s="361"/>
      <c r="B684" s="252">
        <v>666</v>
      </c>
      <c r="C684" s="252"/>
      <c r="D684" s="252"/>
      <c r="E684" s="252"/>
      <c r="F684" s="252"/>
      <c r="G684" s="252"/>
      <c r="H684" s="252"/>
      <c r="I684" s="396"/>
      <c r="J684" s="252"/>
      <c r="K684" s="399" t="s">
        <v>333</v>
      </c>
      <c r="L684" s="399" t="s">
        <v>333</v>
      </c>
      <c r="M684" s="254" t="str">
        <f t="shared" si="20"/>
        <v>-</v>
      </c>
      <c r="N684" s="413" t="str">
        <f t="shared" si="21"/>
        <v>-</v>
      </c>
    </row>
    <row r="685" spans="1:14" s="251" customFormat="1" ht="12.75" hidden="1" outlineLevel="1">
      <c r="A685" s="361"/>
      <c r="B685" s="252">
        <v>667</v>
      </c>
      <c r="C685" s="252"/>
      <c r="D685" s="252"/>
      <c r="E685" s="252"/>
      <c r="F685" s="252"/>
      <c r="G685" s="252"/>
      <c r="H685" s="252"/>
      <c r="I685" s="396"/>
      <c r="J685" s="252"/>
      <c r="K685" s="399" t="s">
        <v>333</v>
      </c>
      <c r="L685" s="399" t="s">
        <v>333</v>
      </c>
      <c r="M685" s="254" t="str">
        <f t="shared" si="20"/>
        <v>-</v>
      </c>
      <c r="N685" s="413" t="str">
        <f t="shared" si="21"/>
        <v>-</v>
      </c>
    </row>
    <row r="686" spans="1:14" s="251" customFormat="1" ht="12.75" hidden="1" outlineLevel="1">
      <c r="A686" s="361"/>
      <c r="B686" s="252">
        <v>668</v>
      </c>
      <c r="C686" s="252"/>
      <c r="D686" s="252"/>
      <c r="E686" s="252"/>
      <c r="F686" s="252"/>
      <c r="G686" s="252"/>
      <c r="H686" s="252"/>
      <c r="I686" s="396"/>
      <c r="J686" s="252"/>
      <c r="K686" s="399" t="s">
        <v>333</v>
      </c>
      <c r="L686" s="399" t="s">
        <v>333</v>
      </c>
      <c r="M686" s="254" t="str">
        <f t="shared" si="20"/>
        <v>-</v>
      </c>
      <c r="N686" s="413" t="str">
        <f t="shared" si="21"/>
        <v>-</v>
      </c>
    </row>
    <row r="687" spans="1:14" s="251" customFormat="1" ht="12.75" hidden="1" outlineLevel="1">
      <c r="A687" s="361"/>
      <c r="B687" s="252">
        <v>669</v>
      </c>
      <c r="C687" s="252"/>
      <c r="D687" s="252"/>
      <c r="E687" s="252"/>
      <c r="F687" s="252"/>
      <c r="G687" s="252"/>
      <c r="H687" s="252"/>
      <c r="I687" s="396"/>
      <c r="J687" s="252"/>
      <c r="K687" s="399" t="s">
        <v>333</v>
      </c>
      <c r="L687" s="399" t="s">
        <v>333</v>
      </c>
      <c r="M687" s="254" t="str">
        <f t="shared" si="20"/>
        <v>-</v>
      </c>
      <c r="N687" s="413" t="str">
        <f t="shared" si="21"/>
        <v>-</v>
      </c>
    </row>
    <row r="688" spans="1:14" s="251" customFormat="1" ht="12.75" hidden="1" outlineLevel="1">
      <c r="A688" s="361"/>
      <c r="B688" s="252">
        <v>670</v>
      </c>
      <c r="C688" s="252"/>
      <c r="D688" s="252"/>
      <c r="E688" s="252"/>
      <c r="F688" s="252"/>
      <c r="G688" s="252"/>
      <c r="H688" s="252"/>
      <c r="I688" s="396"/>
      <c r="J688" s="252"/>
      <c r="K688" s="399" t="s">
        <v>333</v>
      </c>
      <c r="L688" s="399" t="s">
        <v>333</v>
      </c>
      <c r="M688" s="254" t="str">
        <f t="shared" si="20"/>
        <v>-</v>
      </c>
      <c r="N688" s="413" t="str">
        <f t="shared" si="21"/>
        <v>-</v>
      </c>
    </row>
    <row r="689" spans="1:14" s="251" customFormat="1" ht="12.75" hidden="1" outlineLevel="1">
      <c r="A689" s="361"/>
      <c r="B689" s="252">
        <v>671</v>
      </c>
      <c r="C689" s="252"/>
      <c r="D689" s="252"/>
      <c r="E689" s="252"/>
      <c r="F689" s="252"/>
      <c r="G689" s="252"/>
      <c r="H689" s="252"/>
      <c r="I689" s="396"/>
      <c r="J689" s="252"/>
      <c r="K689" s="399" t="s">
        <v>333</v>
      </c>
      <c r="L689" s="399" t="s">
        <v>333</v>
      </c>
      <c r="M689" s="254" t="str">
        <f t="shared" si="20"/>
        <v>-</v>
      </c>
      <c r="N689" s="413" t="str">
        <f t="shared" si="21"/>
        <v>-</v>
      </c>
    </row>
    <row r="690" spans="1:14" s="251" customFormat="1" ht="12.75" hidden="1" outlineLevel="1">
      <c r="A690" s="361"/>
      <c r="B690" s="252">
        <v>672</v>
      </c>
      <c r="C690" s="252"/>
      <c r="D690" s="252"/>
      <c r="E690" s="252"/>
      <c r="F690" s="252"/>
      <c r="G690" s="252"/>
      <c r="H690" s="252"/>
      <c r="I690" s="396"/>
      <c r="J690" s="252"/>
      <c r="K690" s="399" t="s">
        <v>333</v>
      </c>
      <c r="L690" s="399" t="s">
        <v>333</v>
      </c>
      <c r="M690" s="254" t="str">
        <f t="shared" si="20"/>
        <v>-</v>
      </c>
      <c r="N690" s="413" t="str">
        <f t="shared" si="21"/>
        <v>-</v>
      </c>
    </row>
    <row r="691" spans="1:14" s="251" customFormat="1" ht="12.75" hidden="1" outlineLevel="1">
      <c r="A691" s="361"/>
      <c r="B691" s="252">
        <v>673</v>
      </c>
      <c r="C691" s="252"/>
      <c r="D691" s="252"/>
      <c r="E691" s="252"/>
      <c r="F691" s="252"/>
      <c r="G691" s="252"/>
      <c r="H691" s="252"/>
      <c r="I691" s="396"/>
      <c r="J691" s="252"/>
      <c r="K691" s="399" t="s">
        <v>333</v>
      </c>
      <c r="L691" s="399" t="s">
        <v>333</v>
      </c>
      <c r="M691" s="254" t="str">
        <f t="shared" si="20"/>
        <v>-</v>
      </c>
      <c r="N691" s="413" t="str">
        <f t="shared" si="21"/>
        <v>-</v>
      </c>
    </row>
    <row r="692" spans="1:14" s="251" customFormat="1" ht="12.75" hidden="1" outlineLevel="1">
      <c r="A692" s="361"/>
      <c r="B692" s="252">
        <v>674</v>
      </c>
      <c r="C692" s="252"/>
      <c r="D692" s="252"/>
      <c r="E692" s="252"/>
      <c r="F692" s="252"/>
      <c r="G692" s="252"/>
      <c r="H692" s="252"/>
      <c r="I692" s="396"/>
      <c r="J692" s="252"/>
      <c r="K692" s="399" t="s">
        <v>333</v>
      </c>
      <c r="L692" s="399" t="s">
        <v>333</v>
      </c>
      <c r="M692" s="254" t="str">
        <f t="shared" si="20"/>
        <v>-</v>
      </c>
      <c r="N692" s="413" t="str">
        <f t="shared" si="21"/>
        <v>-</v>
      </c>
    </row>
    <row r="693" spans="1:14" s="251" customFormat="1" ht="12.75" hidden="1" outlineLevel="1">
      <c r="A693" s="361"/>
      <c r="B693" s="252">
        <v>675</v>
      </c>
      <c r="C693" s="252"/>
      <c r="D693" s="252"/>
      <c r="E693" s="252"/>
      <c r="F693" s="252"/>
      <c r="G693" s="252"/>
      <c r="H693" s="252"/>
      <c r="I693" s="396"/>
      <c r="J693" s="252"/>
      <c r="K693" s="399" t="s">
        <v>333</v>
      </c>
      <c r="L693" s="399" t="s">
        <v>333</v>
      </c>
      <c r="M693" s="254" t="str">
        <f t="shared" si="20"/>
        <v>-</v>
      </c>
      <c r="N693" s="413" t="str">
        <f t="shared" si="21"/>
        <v>-</v>
      </c>
    </row>
    <row r="694" spans="1:14" s="251" customFormat="1" ht="12.75" hidden="1" outlineLevel="1">
      <c r="A694" s="361"/>
      <c r="B694" s="252">
        <v>676</v>
      </c>
      <c r="C694" s="252"/>
      <c r="D694" s="252"/>
      <c r="E694" s="252"/>
      <c r="F694" s="252"/>
      <c r="G694" s="252"/>
      <c r="H694" s="252"/>
      <c r="I694" s="396"/>
      <c r="J694" s="252"/>
      <c r="K694" s="399" t="s">
        <v>333</v>
      </c>
      <c r="L694" s="399" t="s">
        <v>333</v>
      </c>
      <c r="M694" s="254" t="str">
        <f t="shared" si="20"/>
        <v>-</v>
      </c>
      <c r="N694" s="413" t="str">
        <f t="shared" si="21"/>
        <v>-</v>
      </c>
    </row>
    <row r="695" spans="1:14" s="251" customFormat="1" ht="12.75" hidden="1" outlineLevel="1">
      <c r="A695" s="361"/>
      <c r="B695" s="252">
        <v>677</v>
      </c>
      <c r="C695" s="252"/>
      <c r="D695" s="252"/>
      <c r="E695" s="252"/>
      <c r="F695" s="252"/>
      <c r="G695" s="252"/>
      <c r="H695" s="252"/>
      <c r="I695" s="396"/>
      <c r="J695" s="252"/>
      <c r="K695" s="399" t="s">
        <v>333</v>
      </c>
      <c r="L695" s="399" t="s">
        <v>333</v>
      </c>
      <c r="M695" s="254" t="str">
        <f t="shared" si="20"/>
        <v>-</v>
      </c>
      <c r="N695" s="413" t="str">
        <f t="shared" si="21"/>
        <v>-</v>
      </c>
    </row>
    <row r="696" spans="1:14" s="251" customFormat="1" ht="12.75" hidden="1" outlineLevel="1">
      <c r="A696" s="361"/>
      <c r="B696" s="252">
        <v>678</v>
      </c>
      <c r="C696" s="252"/>
      <c r="D696" s="252"/>
      <c r="E696" s="252"/>
      <c r="F696" s="252"/>
      <c r="G696" s="252"/>
      <c r="H696" s="252"/>
      <c r="I696" s="396"/>
      <c r="J696" s="252"/>
      <c r="K696" s="399" t="s">
        <v>333</v>
      </c>
      <c r="L696" s="399" t="s">
        <v>333</v>
      </c>
      <c r="M696" s="254" t="str">
        <f t="shared" si="20"/>
        <v>-</v>
      </c>
      <c r="N696" s="413" t="str">
        <f t="shared" si="21"/>
        <v>-</v>
      </c>
    </row>
    <row r="697" spans="1:14" s="251" customFormat="1" ht="12.75" hidden="1" outlineLevel="1">
      <c r="A697" s="361"/>
      <c r="B697" s="252">
        <v>679</v>
      </c>
      <c r="C697" s="252"/>
      <c r="D697" s="252"/>
      <c r="E697" s="252"/>
      <c r="F697" s="252"/>
      <c r="G697" s="252"/>
      <c r="H697" s="252"/>
      <c r="I697" s="396"/>
      <c r="J697" s="252"/>
      <c r="K697" s="399" t="s">
        <v>333</v>
      </c>
      <c r="L697" s="399" t="s">
        <v>333</v>
      </c>
      <c r="M697" s="254" t="str">
        <f t="shared" si="20"/>
        <v>-</v>
      </c>
      <c r="N697" s="413" t="str">
        <f t="shared" si="21"/>
        <v>-</v>
      </c>
    </row>
    <row r="698" spans="1:14" s="251" customFormat="1" ht="12.75" hidden="1" outlineLevel="1">
      <c r="A698" s="361"/>
      <c r="B698" s="252">
        <v>680</v>
      </c>
      <c r="C698" s="252"/>
      <c r="D698" s="252"/>
      <c r="E698" s="252"/>
      <c r="F698" s="252"/>
      <c r="G698" s="252"/>
      <c r="H698" s="252"/>
      <c r="I698" s="396"/>
      <c r="J698" s="252"/>
      <c r="K698" s="399" t="s">
        <v>333</v>
      </c>
      <c r="L698" s="399" t="s">
        <v>333</v>
      </c>
      <c r="M698" s="254" t="str">
        <f t="shared" si="20"/>
        <v>-</v>
      </c>
      <c r="N698" s="413" t="str">
        <f t="shared" si="21"/>
        <v>-</v>
      </c>
    </row>
    <row r="699" spans="1:14" s="251" customFormat="1" ht="12.75" hidden="1" outlineLevel="1">
      <c r="A699" s="361"/>
      <c r="B699" s="252">
        <v>681</v>
      </c>
      <c r="C699" s="252"/>
      <c r="D699" s="252"/>
      <c r="E699" s="252"/>
      <c r="F699" s="252"/>
      <c r="G699" s="252"/>
      <c r="H699" s="252"/>
      <c r="I699" s="396"/>
      <c r="J699" s="252"/>
      <c r="K699" s="399" t="s">
        <v>333</v>
      </c>
      <c r="L699" s="399" t="s">
        <v>333</v>
      </c>
      <c r="M699" s="254" t="str">
        <f t="shared" si="20"/>
        <v>-</v>
      </c>
      <c r="N699" s="413" t="str">
        <f t="shared" si="21"/>
        <v>-</v>
      </c>
    </row>
    <row r="700" spans="1:14" s="251" customFormat="1" ht="12.75" hidden="1" outlineLevel="1">
      <c r="A700" s="361"/>
      <c r="B700" s="252">
        <v>682</v>
      </c>
      <c r="C700" s="252"/>
      <c r="D700" s="252"/>
      <c r="E700" s="252"/>
      <c r="F700" s="252"/>
      <c r="G700" s="252"/>
      <c r="H700" s="252"/>
      <c r="I700" s="396"/>
      <c r="J700" s="252"/>
      <c r="K700" s="399" t="s">
        <v>333</v>
      </c>
      <c r="L700" s="399" t="s">
        <v>333</v>
      </c>
      <c r="M700" s="254" t="str">
        <f t="shared" si="20"/>
        <v>-</v>
      </c>
      <c r="N700" s="413" t="str">
        <f t="shared" si="21"/>
        <v>-</v>
      </c>
    </row>
    <row r="701" spans="1:14" s="251" customFormat="1" ht="12.75" hidden="1" outlineLevel="1">
      <c r="A701" s="361"/>
      <c r="B701" s="252">
        <v>683</v>
      </c>
      <c r="C701" s="252"/>
      <c r="D701" s="252"/>
      <c r="E701" s="252"/>
      <c r="F701" s="252"/>
      <c r="G701" s="252"/>
      <c r="H701" s="252"/>
      <c r="I701" s="396"/>
      <c r="J701" s="252"/>
      <c r="K701" s="399" t="s">
        <v>333</v>
      </c>
      <c r="L701" s="399" t="s">
        <v>333</v>
      </c>
      <c r="M701" s="254" t="str">
        <f t="shared" si="20"/>
        <v>-</v>
      </c>
      <c r="N701" s="413" t="str">
        <f t="shared" si="21"/>
        <v>-</v>
      </c>
    </row>
    <row r="702" spans="1:14" s="251" customFormat="1" ht="12.75" hidden="1" outlineLevel="1">
      <c r="A702" s="361"/>
      <c r="B702" s="252">
        <v>684</v>
      </c>
      <c r="C702" s="252"/>
      <c r="D702" s="252"/>
      <c r="E702" s="252"/>
      <c r="F702" s="252"/>
      <c r="G702" s="252"/>
      <c r="H702" s="252"/>
      <c r="I702" s="396"/>
      <c r="J702" s="252"/>
      <c r="K702" s="399" t="s">
        <v>333</v>
      </c>
      <c r="L702" s="399" t="s">
        <v>333</v>
      </c>
      <c r="M702" s="254" t="str">
        <f t="shared" si="20"/>
        <v>-</v>
      </c>
      <c r="N702" s="413" t="str">
        <f t="shared" si="21"/>
        <v>-</v>
      </c>
    </row>
    <row r="703" spans="1:14" s="251" customFormat="1" ht="12.75" hidden="1" outlineLevel="1">
      <c r="A703" s="361"/>
      <c r="B703" s="252">
        <v>685</v>
      </c>
      <c r="C703" s="252"/>
      <c r="D703" s="252"/>
      <c r="E703" s="252"/>
      <c r="F703" s="252"/>
      <c r="G703" s="252"/>
      <c r="H703" s="252"/>
      <c r="I703" s="396"/>
      <c r="J703" s="252"/>
      <c r="K703" s="399" t="s">
        <v>333</v>
      </c>
      <c r="L703" s="399" t="s">
        <v>333</v>
      </c>
      <c r="M703" s="254" t="str">
        <f t="shared" si="20"/>
        <v>-</v>
      </c>
      <c r="N703" s="413" t="str">
        <f t="shared" si="21"/>
        <v>-</v>
      </c>
    </row>
    <row r="704" spans="1:14" s="251" customFormat="1" ht="12.75" hidden="1" outlineLevel="1">
      <c r="A704" s="361"/>
      <c r="B704" s="252">
        <v>686</v>
      </c>
      <c r="C704" s="252"/>
      <c r="D704" s="252"/>
      <c r="E704" s="252"/>
      <c r="F704" s="252"/>
      <c r="G704" s="252"/>
      <c r="H704" s="252"/>
      <c r="I704" s="396"/>
      <c r="J704" s="252"/>
      <c r="K704" s="399" t="s">
        <v>333</v>
      </c>
      <c r="L704" s="399" t="s">
        <v>333</v>
      </c>
      <c r="M704" s="254" t="str">
        <f t="shared" si="20"/>
        <v>-</v>
      </c>
      <c r="N704" s="413" t="str">
        <f t="shared" si="21"/>
        <v>-</v>
      </c>
    </row>
    <row r="705" spans="1:14" s="251" customFormat="1" ht="12.75" hidden="1" outlineLevel="1">
      <c r="A705" s="361"/>
      <c r="B705" s="252">
        <v>687</v>
      </c>
      <c r="C705" s="252"/>
      <c r="D705" s="252"/>
      <c r="E705" s="252"/>
      <c r="F705" s="252"/>
      <c r="G705" s="252"/>
      <c r="H705" s="252"/>
      <c r="I705" s="396"/>
      <c r="J705" s="252"/>
      <c r="K705" s="399" t="s">
        <v>333</v>
      </c>
      <c r="L705" s="399" t="s">
        <v>333</v>
      </c>
      <c r="M705" s="254" t="str">
        <f t="shared" si="20"/>
        <v>-</v>
      </c>
      <c r="N705" s="413" t="str">
        <f t="shared" si="21"/>
        <v>-</v>
      </c>
    </row>
    <row r="706" spans="1:14" s="251" customFormat="1" ht="12.75" hidden="1" outlineLevel="1">
      <c r="A706" s="361"/>
      <c r="B706" s="252">
        <v>688</v>
      </c>
      <c r="C706" s="252"/>
      <c r="D706" s="252"/>
      <c r="E706" s="252"/>
      <c r="F706" s="252"/>
      <c r="G706" s="252"/>
      <c r="H706" s="252"/>
      <c r="I706" s="396"/>
      <c r="J706" s="252"/>
      <c r="K706" s="399" t="s">
        <v>333</v>
      </c>
      <c r="L706" s="399" t="s">
        <v>333</v>
      </c>
      <c r="M706" s="254" t="str">
        <f t="shared" si="20"/>
        <v>-</v>
      </c>
      <c r="N706" s="413" t="str">
        <f t="shared" si="21"/>
        <v>-</v>
      </c>
    </row>
    <row r="707" spans="1:14" s="251" customFormat="1" ht="12.75" hidden="1" outlineLevel="1">
      <c r="A707" s="361"/>
      <c r="B707" s="252">
        <v>689</v>
      </c>
      <c r="C707" s="252"/>
      <c r="D707" s="252"/>
      <c r="E707" s="252"/>
      <c r="F707" s="252"/>
      <c r="G707" s="252"/>
      <c r="H707" s="252"/>
      <c r="I707" s="396"/>
      <c r="J707" s="252"/>
      <c r="K707" s="399" t="s">
        <v>333</v>
      </c>
      <c r="L707" s="399" t="s">
        <v>333</v>
      </c>
      <c r="M707" s="254" t="str">
        <f t="shared" si="20"/>
        <v>-</v>
      </c>
      <c r="N707" s="413" t="str">
        <f t="shared" si="21"/>
        <v>-</v>
      </c>
    </row>
    <row r="708" spans="1:14" s="251" customFormat="1" ht="12.75" hidden="1" outlineLevel="1">
      <c r="A708" s="361"/>
      <c r="B708" s="252">
        <v>690</v>
      </c>
      <c r="C708" s="252"/>
      <c r="D708" s="252"/>
      <c r="E708" s="252"/>
      <c r="F708" s="252"/>
      <c r="G708" s="252"/>
      <c r="H708" s="252"/>
      <c r="I708" s="396"/>
      <c r="J708" s="252"/>
      <c r="K708" s="399" t="s">
        <v>333</v>
      </c>
      <c r="L708" s="399" t="s">
        <v>333</v>
      </c>
      <c r="M708" s="254" t="str">
        <f t="shared" si="20"/>
        <v>-</v>
      </c>
      <c r="N708" s="413" t="str">
        <f t="shared" si="21"/>
        <v>-</v>
      </c>
    </row>
    <row r="709" spans="1:14" s="251" customFormat="1" ht="12.75" hidden="1" outlineLevel="1">
      <c r="A709" s="361"/>
      <c r="B709" s="252">
        <v>691</v>
      </c>
      <c r="C709" s="252"/>
      <c r="D709" s="252"/>
      <c r="E709" s="252"/>
      <c r="F709" s="252"/>
      <c r="G709" s="252"/>
      <c r="H709" s="252"/>
      <c r="I709" s="396"/>
      <c r="J709" s="252"/>
      <c r="K709" s="399" t="s">
        <v>333</v>
      </c>
      <c r="L709" s="399" t="s">
        <v>333</v>
      </c>
      <c r="M709" s="254" t="str">
        <f t="shared" si="20"/>
        <v>-</v>
      </c>
      <c r="N709" s="413" t="str">
        <f t="shared" si="21"/>
        <v>-</v>
      </c>
    </row>
    <row r="710" spans="1:14" s="251" customFormat="1" ht="12.75" hidden="1" outlineLevel="1">
      <c r="A710" s="361"/>
      <c r="B710" s="252">
        <v>692</v>
      </c>
      <c r="C710" s="252"/>
      <c r="D710" s="252"/>
      <c r="E710" s="252"/>
      <c r="F710" s="252"/>
      <c r="G710" s="252"/>
      <c r="H710" s="252"/>
      <c r="I710" s="396"/>
      <c r="J710" s="252"/>
      <c r="K710" s="399" t="s">
        <v>333</v>
      </c>
      <c r="L710" s="399" t="s">
        <v>333</v>
      </c>
      <c r="M710" s="254" t="str">
        <f t="shared" si="20"/>
        <v>-</v>
      </c>
      <c r="N710" s="413" t="str">
        <f t="shared" si="21"/>
        <v>-</v>
      </c>
    </row>
    <row r="711" spans="1:14" s="251" customFormat="1" ht="12.75" hidden="1" outlineLevel="1">
      <c r="A711" s="361"/>
      <c r="B711" s="252">
        <v>693</v>
      </c>
      <c r="C711" s="252"/>
      <c r="D711" s="252"/>
      <c r="E711" s="252"/>
      <c r="F711" s="252"/>
      <c r="G711" s="252"/>
      <c r="H711" s="252"/>
      <c r="I711" s="396"/>
      <c r="J711" s="252"/>
      <c r="K711" s="399" t="s">
        <v>333</v>
      </c>
      <c r="L711" s="399" t="s">
        <v>333</v>
      </c>
      <c r="M711" s="254" t="str">
        <f t="shared" si="20"/>
        <v>-</v>
      </c>
      <c r="N711" s="413" t="str">
        <f t="shared" si="21"/>
        <v>-</v>
      </c>
    </row>
    <row r="712" spans="1:14" s="251" customFormat="1" ht="12.75" hidden="1" outlineLevel="1">
      <c r="A712" s="361"/>
      <c r="B712" s="252">
        <v>694</v>
      </c>
      <c r="C712" s="252"/>
      <c r="D712" s="252"/>
      <c r="E712" s="252"/>
      <c r="F712" s="252"/>
      <c r="G712" s="252"/>
      <c r="H712" s="252"/>
      <c r="I712" s="396"/>
      <c r="J712" s="252"/>
      <c r="K712" s="399" t="s">
        <v>333</v>
      </c>
      <c r="L712" s="399" t="s">
        <v>333</v>
      </c>
      <c r="M712" s="254" t="str">
        <f t="shared" si="20"/>
        <v>-</v>
      </c>
      <c r="N712" s="413" t="str">
        <f t="shared" si="21"/>
        <v>-</v>
      </c>
    </row>
    <row r="713" spans="1:14" s="251" customFormat="1" ht="12.75" hidden="1" outlineLevel="1">
      <c r="A713" s="361"/>
      <c r="B713" s="252">
        <v>695</v>
      </c>
      <c r="C713" s="252"/>
      <c r="D713" s="252"/>
      <c r="E713" s="252"/>
      <c r="F713" s="252"/>
      <c r="G713" s="252"/>
      <c r="H713" s="252"/>
      <c r="I713" s="396"/>
      <c r="J713" s="252"/>
      <c r="K713" s="399" t="s">
        <v>333</v>
      </c>
      <c r="L713" s="399" t="s">
        <v>333</v>
      </c>
      <c r="M713" s="254" t="str">
        <f t="shared" si="20"/>
        <v>-</v>
      </c>
      <c r="N713" s="413" t="str">
        <f t="shared" si="21"/>
        <v>-</v>
      </c>
    </row>
    <row r="714" spans="1:14" s="251" customFormat="1" ht="12.75" hidden="1" outlineLevel="1">
      <c r="A714" s="361"/>
      <c r="B714" s="252">
        <v>696</v>
      </c>
      <c r="C714" s="252"/>
      <c r="D714" s="252"/>
      <c r="E714" s="252"/>
      <c r="F714" s="252"/>
      <c r="G714" s="252"/>
      <c r="H714" s="252"/>
      <c r="I714" s="396"/>
      <c r="J714" s="252"/>
      <c r="K714" s="399" t="s">
        <v>333</v>
      </c>
      <c r="L714" s="399" t="s">
        <v>333</v>
      </c>
      <c r="M714" s="254" t="str">
        <f t="shared" si="20"/>
        <v>-</v>
      </c>
      <c r="N714" s="413" t="str">
        <f t="shared" si="21"/>
        <v>-</v>
      </c>
    </row>
    <row r="715" spans="1:14" s="251" customFormat="1" ht="12.75" hidden="1" outlineLevel="1">
      <c r="A715" s="361"/>
      <c r="B715" s="252">
        <v>697</v>
      </c>
      <c r="C715" s="252"/>
      <c r="D715" s="252"/>
      <c r="E715" s="252"/>
      <c r="F715" s="252"/>
      <c r="G715" s="252"/>
      <c r="H715" s="252"/>
      <c r="I715" s="396"/>
      <c r="J715" s="252"/>
      <c r="K715" s="399" t="s">
        <v>333</v>
      </c>
      <c r="L715" s="399" t="s">
        <v>333</v>
      </c>
      <c r="M715" s="254" t="str">
        <f t="shared" si="20"/>
        <v>-</v>
      </c>
      <c r="N715" s="413" t="str">
        <f t="shared" si="21"/>
        <v>-</v>
      </c>
    </row>
    <row r="716" spans="1:14" s="251" customFormat="1" ht="12.75" hidden="1" outlineLevel="1">
      <c r="A716" s="361"/>
      <c r="B716" s="252">
        <v>698</v>
      </c>
      <c r="C716" s="252"/>
      <c r="D716" s="252"/>
      <c r="E716" s="252"/>
      <c r="F716" s="252"/>
      <c r="G716" s="252"/>
      <c r="H716" s="252"/>
      <c r="I716" s="396"/>
      <c r="J716" s="252"/>
      <c r="K716" s="399" t="s">
        <v>333</v>
      </c>
      <c r="L716" s="399" t="s">
        <v>333</v>
      </c>
      <c r="M716" s="254" t="str">
        <f t="shared" si="20"/>
        <v>-</v>
      </c>
      <c r="N716" s="413" t="str">
        <f t="shared" si="21"/>
        <v>-</v>
      </c>
    </row>
    <row r="717" spans="1:14" s="251" customFormat="1" ht="12.75" hidden="1" outlineLevel="1">
      <c r="A717" s="361"/>
      <c r="B717" s="252">
        <v>699</v>
      </c>
      <c r="C717" s="252"/>
      <c r="D717" s="252"/>
      <c r="E717" s="252"/>
      <c r="F717" s="252"/>
      <c r="G717" s="252"/>
      <c r="H717" s="252"/>
      <c r="I717" s="396"/>
      <c r="J717" s="252"/>
      <c r="K717" s="399" t="s">
        <v>333</v>
      </c>
      <c r="L717" s="399" t="s">
        <v>333</v>
      </c>
      <c r="M717" s="254" t="str">
        <f t="shared" si="20"/>
        <v>-</v>
      </c>
      <c r="N717" s="413" t="str">
        <f t="shared" si="21"/>
        <v>-</v>
      </c>
    </row>
    <row r="718" spans="1:14" s="251" customFormat="1" ht="12.75" hidden="1" outlineLevel="1">
      <c r="A718" s="361"/>
      <c r="B718" s="252">
        <v>700</v>
      </c>
      <c r="C718" s="252"/>
      <c r="D718" s="252"/>
      <c r="E718" s="252"/>
      <c r="F718" s="252"/>
      <c r="G718" s="252"/>
      <c r="H718" s="252"/>
      <c r="I718" s="396"/>
      <c r="J718" s="252"/>
      <c r="K718" s="399" t="s">
        <v>333</v>
      </c>
      <c r="L718" s="399" t="s">
        <v>333</v>
      </c>
      <c r="M718" s="254" t="str">
        <f t="shared" si="20"/>
        <v>-</v>
      </c>
      <c r="N718" s="413" t="str">
        <f t="shared" si="21"/>
        <v>-</v>
      </c>
    </row>
    <row r="719" spans="1:14" s="251" customFormat="1" ht="12.75" hidden="1" outlineLevel="1">
      <c r="A719" s="361"/>
      <c r="B719" s="252">
        <v>701</v>
      </c>
      <c r="C719" s="252"/>
      <c r="D719" s="252"/>
      <c r="E719" s="252"/>
      <c r="F719" s="252"/>
      <c r="G719" s="252"/>
      <c r="H719" s="252"/>
      <c r="I719" s="396"/>
      <c r="J719" s="252"/>
      <c r="K719" s="399" t="s">
        <v>333</v>
      </c>
      <c r="L719" s="399" t="s">
        <v>333</v>
      </c>
      <c r="M719" s="254" t="str">
        <f t="shared" si="20"/>
        <v>-</v>
      </c>
      <c r="N719" s="413" t="str">
        <f t="shared" si="21"/>
        <v>-</v>
      </c>
    </row>
    <row r="720" spans="1:14" s="251" customFormat="1" ht="12.75" hidden="1" outlineLevel="1">
      <c r="A720" s="361"/>
      <c r="B720" s="252">
        <v>702</v>
      </c>
      <c r="C720" s="252"/>
      <c r="D720" s="252"/>
      <c r="E720" s="252"/>
      <c r="F720" s="252"/>
      <c r="G720" s="252"/>
      <c r="H720" s="252"/>
      <c r="I720" s="396"/>
      <c r="J720" s="252"/>
      <c r="K720" s="399" t="s">
        <v>333</v>
      </c>
      <c r="L720" s="399" t="s">
        <v>333</v>
      </c>
      <c r="M720" s="254" t="str">
        <f t="shared" si="20"/>
        <v>-</v>
      </c>
      <c r="N720" s="413" t="str">
        <f t="shared" si="21"/>
        <v>-</v>
      </c>
    </row>
    <row r="721" spans="1:14" s="251" customFormat="1" ht="12.75" hidden="1" outlineLevel="1">
      <c r="A721" s="361"/>
      <c r="B721" s="252">
        <v>703</v>
      </c>
      <c r="C721" s="252"/>
      <c r="D721" s="252"/>
      <c r="E721" s="252"/>
      <c r="F721" s="252"/>
      <c r="G721" s="252"/>
      <c r="H721" s="252"/>
      <c r="I721" s="396"/>
      <c r="J721" s="252"/>
      <c r="K721" s="399" t="s">
        <v>333</v>
      </c>
      <c r="L721" s="399" t="s">
        <v>333</v>
      </c>
      <c r="M721" s="254" t="str">
        <f t="shared" si="20"/>
        <v>-</v>
      </c>
      <c r="N721" s="413" t="str">
        <f t="shared" si="21"/>
        <v>-</v>
      </c>
    </row>
    <row r="722" spans="1:14" s="251" customFormat="1" ht="12.75" hidden="1" outlineLevel="1">
      <c r="A722" s="361"/>
      <c r="B722" s="252">
        <v>704</v>
      </c>
      <c r="C722" s="252"/>
      <c r="D722" s="252"/>
      <c r="E722" s="252"/>
      <c r="F722" s="252"/>
      <c r="G722" s="252"/>
      <c r="H722" s="252"/>
      <c r="I722" s="396"/>
      <c r="J722" s="252"/>
      <c r="K722" s="399" t="s">
        <v>333</v>
      </c>
      <c r="L722" s="399" t="s">
        <v>333</v>
      </c>
      <c r="M722" s="254" t="str">
        <f t="shared" si="20"/>
        <v>-</v>
      </c>
      <c r="N722" s="413" t="str">
        <f t="shared" si="21"/>
        <v>-</v>
      </c>
    </row>
    <row r="723" spans="1:14" s="251" customFormat="1" ht="12.75" hidden="1" outlineLevel="1">
      <c r="A723" s="361"/>
      <c r="B723" s="252">
        <v>705</v>
      </c>
      <c r="C723" s="252"/>
      <c r="D723" s="252"/>
      <c r="E723" s="252"/>
      <c r="F723" s="252"/>
      <c r="G723" s="252"/>
      <c r="H723" s="252"/>
      <c r="I723" s="396"/>
      <c r="J723" s="252"/>
      <c r="K723" s="399" t="s">
        <v>333</v>
      </c>
      <c r="L723" s="399" t="s">
        <v>333</v>
      </c>
      <c r="M723" s="254" t="str">
        <f t="shared" si="20"/>
        <v>-</v>
      </c>
      <c r="N723" s="413" t="str">
        <f t="shared" si="21"/>
        <v>-</v>
      </c>
    </row>
    <row r="724" spans="1:14" s="251" customFormat="1" ht="12.75" hidden="1" outlineLevel="1">
      <c r="A724" s="361"/>
      <c r="B724" s="252">
        <v>706</v>
      </c>
      <c r="C724" s="252"/>
      <c r="D724" s="252"/>
      <c r="E724" s="252"/>
      <c r="F724" s="252"/>
      <c r="G724" s="252"/>
      <c r="H724" s="252"/>
      <c r="I724" s="396"/>
      <c r="J724" s="252"/>
      <c r="K724" s="399" t="s">
        <v>333</v>
      </c>
      <c r="L724" s="399" t="s">
        <v>333</v>
      </c>
      <c r="M724" s="254" t="str">
        <f t="shared" ref="M724:M787" si="22">IF(H724=0,"-",IF(AND(H724&gt;=$L$13,H724&lt;=$K$11),"Корректная дата", "Некорректная дата"))</f>
        <v>-</v>
      </c>
      <c r="N724" s="413" t="str">
        <f t="shared" ref="N724:N787" si="23">IF(ISERROR(I724*1)=TRUE,"Некорректный формат",IF(I724&gt;=100000,"Корректная сумма", IF(I724=0,"-","Рекомендуемая мин. сумма в п/п не менее 100 000 руб.")))</f>
        <v>-</v>
      </c>
    </row>
    <row r="725" spans="1:14" s="251" customFormat="1" ht="12.75" hidden="1" outlineLevel="1">
      <c r="A725" s="361"/>
      <c r="B725" s="252">
        <v>707</v>
      </c>
      <c r="C725" s="252"/>
      <c r="D725" s="252"/>
      <c r="E725" s="252"/>
      <c r="F725" s="252"/>
      <c r="G725" s="252"/>
      <c r="H725" s="252"/>
      <c r="I725" s="396"/>
      <c r="J725" s="252"/>
      <c r="K725" s="399" t="s">
        <v>333</v>
      </c>
      <c r="L725" s="399" t="s">
        <v>333</v>
      </c>
      <c r="M725" s="254" t="str">
        <f t="shared" si="22"/>
        <v>-</v>
      </c>
      <c r="N725" s="413" t="str">
        <f t="shared" si="23"/>
        <v>-</v>
      </c>
    </row>
    <row r="726" spans="1:14" s="251" customFormat="1" ht="12.75" hidden="1" outlineLevel="1">
      <c r="A726" s="361"/>
      <c r="B726" s="252">
        <v>708</v>
      </c>
      <c r="C726" s="252"/>
      <c r="D726" s="252"/>
      <c r="E726" s="252"/>
      <c r="F726" s="252"/>
      <c r="G726" s="252"/>
      <c r="H726" s="252"/>
      <c r="I726" s="396"/>
      <c r="J726" s="252"/>
      <c r="K726" s="399" t="s">
        <v>333</v>
      </c>
      <c r="L726" s="399" t="s">
        <v>333</v>
      </c>
      <c r="M726" s="254" t="str">
        <f t="shared" si="22"/>
        <v>-</v>
      </c>
      <c r="N726" s="413" t="str">
        <f t="shared" si="23"/>
        <v>-</v>
      </c>
    </row>
    <row r="727" spans="1:14" s="251" customFormat="1" ht="12.75" hidden="1" outlineLevel="1">
      <c r="A727" s="361"/>
      <c r="B727" s="252">
        <v>709</v>
      </c>
      <c r="C727" s="252"/>
      <c r="D727" s="252"/>
      <c r="E727" s="252"/>
      <c r="F727" s="252"/>
      <c r="G727" s="252"/>
      <c r="H727" s="252"/>
      <c r="I727" s="396"/>
      <c r="J727" s="252"/>
      <c r="K727" s="399" t="s">
        <v>333</v>
      </c>
      <c r="L727" s="399" t="s">
        <v>333</v>
      </c>
      <c r="M727" s="254" t="str">
        <f t="shared" si="22"/>
        <v>-</v>
      </c>
      <c r="N727" s="413" t="str">
        <f t="shared" si="23"/>
        <v>-</v>
      </c>
    </row>
    <row r="728" spans="1:14" s="251" customFormat="1" ht="12.75" hidden="1" outlineLevel="1">
      <c r="A728" s="361"/>
      <c r="B728" s="252">
        <v>710</v>
      </c>
      <c r="C728" s="252"/>
      <c r="D728" s="252"/>
      <c r="E728" s="252"/>
      <c r="F728" s="252"/>
      <c r="G728" s="252"/>
      <c r="H728" s="252"/>
      <c r="I728" s="396"/>
      <c r="J728" s="252"/>
      <c r="K728" s="399" t="s">
        <v>333</v>
      </c>
      <c r="L728" s="399" t="s">
        <v>333</v>
      </c>
      <c r="M728" s="254" t="str">
        <f t="shared" si="22"/>
        <v>-</v>
      </c>
      <c r="N728" s="413" t="str">
        <f t="shared" si="23"/>
        <v>-</v>
      </c>
    </row>
    <row r="729" spans="1:14" s="251" customFormat="1" ht="12.75" hidden="1" outlineLevel="1">
      <c r="A729" s="361"/>
      <c r="B729" s="252">
        <v>711</v>
      </c>
      <c r="C729" s="252"/>
      <c r="D729" s="252"/>
      <c r="E729" s="252"/>
      <c r="F729" s="252"/>
      <c r="G729" s="252"/>
      <c r="H729" s="252"/>
      <c r="I729" s="396"/>
      <c r="J729" s="252"/>
      <c r="K729" s="399" t="s">
        <v>333</v>
      </c>
      <c r="L729" s="399" t="s">
        <v>333</v>
      </c>
      <c r="M729" s="254" t="str">
        <f t="shared" si="22"/>
        <v>-</v>
      </c>
      <c r="N729" s="413" t="str">
        <f t="shared" si="23"/>
        <v>-</v>
      </c>
    </row>
    <row r="730" spans="1:14" s="251" customFormat="1" ht="12.75" hidden="1" outlineLevel="1">
      <c r="A730" s="361"/>
      <c r="B730" s="252">
        <v>712</v>
      </c>
      <c r="C730" s="252"/>
      <c r="D730" s="252"/>
      <c r="E730" s="252"/>
      <c r="F730" s="252"/>
      <c r="G730" s="252"/>
      <c r="H730" s="252"/>
      <c r="I730" s="396"/>
      <c r="J730" s="252"/>
      <c r="K730" s="399" t="s">
        <v>333</v>
      </c>
      <c r="L730" s="399" t="s">
        <v>333</v>
      </c>
      <c r="M730" s="254" t="str">
        <f t="shared" si="22"/>
        <v>-</v>
      </c>
      <c r="N730" s="413" t="str">
        <f t="shared" si="23"/>
        <v>-</v>
      </c>
    </row>
    <row r="731" spans="1:14" s="251" customFormat="1" ht="12.75" hidden="1" outlineLevel="1">
      <c r="A731" s="361"/>
      <c r="B731" s="252">
        <v>713</v>
      </c>
      <c r="C731" s="252"/>
      <c r="D731" s="252"/>
      <c r="E731" s="252"/>
      <c r="F731" s="252"/>
      <c r="G731" s="252"/>
      <c r="H731" s="252"/>
      <c r="I731" s="396"/>
      <c r="J731" s="252"/>
      <c r="K731" s="399" t="s">
        <v>333</v>
      </c>
      <c r="L731" s="399" t="s">
        <v>333</v>
      </c>
      <c r="M731" s="254" t="str">
        <f t="shared" si="22"/>
        <v>-</v>
      </c>
      <c r="N731" s="413" t="str">
        <f t="shared" si="23"/>
        <v>-</v>
      </c>
    </row>
    <row r="732" spans="1:14" s="251" customFormat="1" ht="12.75" hidden="1" outlineLevel="1">
      <c r="A732" s="361"/>
      <c r="B732" s="252">
        <v>714</v>
      </c>
      <c r="C732" s="252"/>
      <c r="D732" s="252"/>
      <c r="E732" s="252"/>
      <c r="F732" s="252"/>
      <c r="G732" s="252"/>
      <c r="H732" s="252"/>
      <c r="I732" s="396"/>
      <c r="J732" s="252"/>
      <c r="K732" s="399" t="s">
        <v>333</v>
      </c>
      <c r="L732" s="399" t="s">
        <v>333</v>
      </c>
      <c r="M732" s="254" t="str">
        <f t="shared" si="22"/>
        <v>-</v>
      </c>
      <c r="N732" s="413" t="str">
        <f t="shared" si="23"/>
        <v>-</v>
      </c>
    </row>
    <row r="733" spans="1:14" s="251" customFormat="1" ht="12.75" hidden="1" outlineLevel="1">
      <c r="A733" s="361"/>
      <c r="B733" s="252">
        <v>715</v>
      </c>
      <c r="C733" s="252"/>
      <c r="D733" s="252"/>
      <c r="E733" s="252"/>
      <c r="F733" s="252"/>
      <c r="G733" s="252"/>
      <c r="H733" s="252"/>
      <c r="I733" s="396"/>
      <c r="J733" s="252"/>
      <c r="K733" s="399" t="s">
        <v>333</v>
      </c>
      <c r="L733" s="399" t="s">
        <v>333</v>
      </c>
      <c r="M733" s="254" t="str">
        <f t="shared" si="22"/>
        <v>-</v>
      </c>
      <c r="N733" s="413" t="str">
        <f t="shared" si="23"/>
        <v>-</v>
      </c>
    </row>
    <row r="734" spans="1:14" s="251" customFormat="1" ht="12.75" hidden="1" outlineLevel="1">
      <c r="A734" s="361"/>
      <c r="B734" s="252">
        <v>716</v>
      </c>
      <c r="C734" s="252"/>
      <c r="D734" s="252"/>
      <c r="E734" s="252"/>
      <c r="F734" s="252"/>
      <c r="G734" s="252"/>
      <c r="H734" s="252"/>
      <c r="I734" s="396"/>
      <c r="J734" s="252"/>
      <c r="K734" s="399" t="s">
        <v>333</v>
      </c>
      <c r="L734" s="399" t="s">
        <v>333</v>
      </c>
      <c r="M734" s="254" t="str">
        <f t="shared" si="22"/>
        <v>-</v>
      </c>
      <c r="N734" s="413" t="str">
        <f t="shared" si="23"/>
        <v>-</v>
      </c>
    </row>
    <row r="735" spans="1:14" s="251" customFormat="1" ht="12.75" hidden="1" outlineLevel="1">
      <c r="A735" s="361"/>
      <c r="B735" s="252">
        <v>717</v>
      </c>
      <c r="C735" s="252"/>
      <c r="D735" s="252"/>
      <c r="E735" s="252"/>
      <c r="F735" s="252"/>
      <c r="G735" s="252"/>
      <c r="H735" s="252"/>
      <c r="I735" s="396"/>
      <c r="J735" s="252"/>
      <c r="K735" s="399" t="s">
        <v>333</v>
      </c>
      <c r="L735" s="399" t="s">
        <v>333</v>
      </c>
      <c r="M735" s="254" t="str">
        <f t="shared" si="22"/>
        <v>-</v>
      </c>
      <c r="N735" s="413" t="str">
        <f t="shared" si="23"/>
        <v>-</v>
      </c>
    </row>
    <row r="736" spans="1:14" s="251" customFormat="1" ht="12.75" hidden="1" outlineLevel="1">
      <c r="A736" s="361"/>
      <c r="B736" s="252">
        <v>718</v>
      </c>
      <c r="C736" s="252"/>
      <c r="D736" s="252"/>
      <c r="E736" s="252"/>
      <c r="F736" s="252"/>
      <c r="G736" s="252"/>
      <c r="H736" s="252"/>
      <c r="I736" s="396"/>
      <c r="J736" s="252"/>
      <c r="K736" s="399" t="s">
        <v>333</v>
      </c>
      <c r="L736" s="399" t="s">
        <v>333</v>
      </c>
      <c r="M736" s="254" t="str">
        <f t="shared" si="22"/>
        <v>-</v>
      </c>
      <c r="N736" s="413" t="str">
        <f t="shared" si="23"/>
        <v>-</v>
      </c>
    </row>
    <row r="737" spans="1:14" s="251" customFormat="1" ht="12.75" hidden="1" outlineLevel="1">
      <c r="A737" s="361"/>
      <c r="B737" s="252">
        <v>719</v>
      </c>
      <c r="C737" s="252"/>
      <c r="D737" s="252"/>
      <c r="E737" s="252"/>
      <c r="F737" s="252"/>
      <c r="G737" s="252"/>
      <c r="H737" s="252"/>
      <c r="I737" s="396"/>
      <c r="J737" s="252"/>
      <c r="K737" s="399" t="s">
        <v>333</v>
      </c>
      <c r="L737" s="399" t="s">
        <v>333</v>
      </c>
      <c r="M737" s="254" t="str">
        <f t="shared" si="22"/>
        <v>-</v>
      </c>
      <c r="N737" s="413" t="str">
        <f t="shared" si="23"/>
        <v>-</v>
      </c>
    </row>
    <row r="738" spans="1:14" s="251" customFormat="1" ht="12.75" hidden="1" outlineLevel="1">
      <c r="A738" s="361"/>
      <c r="B738" s="252">
        <v>720</v>
      </c>
      <c r="C738" s="252"/>
      <c r="D738" s="252"/>
      <c r="E738" s="252"/>
      <c r="F738" s="252"/>
      <c r="G738" s="252"/>
      <c r="H738" s="252"/>
      <c r="I738" s="396"/>
      <c r="J738" s="252"/>
      <c r="K738" s="399" t="s">
        <v>333</v>
      </c>
      <c r="L738" s="399" t="s">
        <v>333</v>
      </c>
      <c r="M738" s="254" t="str">
        <f t="shared" si="22"/>
        <v>-</v>
      </c>
      <c r="N738" s="413" t="str">
        <f t="shared" si="23"/>
        <v>-</v>
      </c>
    </row>
    <row r="739" spans="1:14" s="251" customFormat="1" ht="12.75" hidden="1" outlineLevel="1">
      <c r="A739" s="361"/>
      <c r="B739" s="252">
        <v>721</v>
      </c>
      <c r="C739" s="252"/>
      <c r="D739" s="252"/>
      <c r="E739" s="252"/>
      <c r="F739" s="252"/>
      <c r="G739" s="252"/>
      <c r="H739" s="252"/>
      <c r="I739" s="396"/>
      <c r="J739" s="252"/>
      <c r="K739" s="399" t="s">
        <v>333</v>
      </c>
      <c r="L739" s="399" t="s">
        <v>333</v>
      </c>
      <c r="M739" s="254" t="str">
        <f t="shared" si="22"/>
        <v>-</v>
      </c>
      <c r="N739" s="413" t="str">
        <f t="shared" si="23"/>
        <v>-</v>
      </c>
    </row>
    <row r="740" spans="1:14" s="251" customFormat="1" ht="12.75" hidden="1" outlineLevel="1">
      <c r="A740" s="361"/>
      <c r="B740" s="252">
        <v>722</v>
      </c>
      <c r="C740" s="252"/>
      <c r="D740" s="252"/>
      <c r="E740" s="252"/>
      <c r="F740" s="252"/>
      <c r="G740" s="252"/>
      <c r="H740" s="252"/>
      <c r="I740" s="396"/>
      <c r="J740" s="252"/>
      <c r="K740" s="399" t="s">
        <v>333</v>
      </c>
      <c r="L740" s="399" t="s">
        <v>333</v>
      </c>
      <c r="M740" s="254" t="str">
        <f t="shared" si="22"/>
        <v>-</v>
      </c>
      <c r="N740" s="413" t="str">
        <f t="shared" si="23"/>
        <v>-</v>
      </c>
    </row>
    <row r="741" spans="1:14" s="251" customFormat="1" ht="12.75" hidden="1" outlineLevel="1">
      <c r="A741" s="361"/>
      <c r="B741" s="252">
        <v>723</v>
      </c>
      <c r="C741" s="252"/>
      <c r="D741" s="252"/>
      <c r="E741" s="252"/>
      <c r="F741" s="252"/>
      <c r="G741" s="252"/>
      <c r="H741" s="252"/>
      <c r="I741" s="396"/>
      <c r="J741" s="252"/>
      <c r="K741" s="399" t="s">
        <v>333</v>
      </c>
      <c r="L741" s="399" t="s">
        <v>333</v>
      </c>
      <c r="M741" s="254" t="str">
        <f t="shared" si="22"/>
        <v>-</v>
      </c>
      <c r="N741" s="413" t="str">
        <f t="shared" si="23"/>
        <v>-</v>
      </c>
    </row>
    <row r="742" spans="1:14" s="251" customFormat="1" ht="12.75" hidden="1" outlineLevel="1">
      <c r="A742" s="361"/>
      <c r="B742" s="252">
        <v>724</v>
      </c>
      <c r="C742" s="252"/>
      <c r="D742" s="252"/>
      <c r="E742" s="252"/>
      <c r="F742" s="252"/>
      <c r="G742" s="252"/>
      <c r="H742" s="252"/>
      <c r="I742" s="396"/>
      <c r="J742" s="252"/>
      <c r="K742" s="399" t="s">
        <v>333</v>
      </c>
      <c r="L742" s="399" t="s">
        <v>333</v>
      </c>
      <c r="M742" s="254" t="str">
        <f t="shared" si="22"/>
        <v>-</v>
      </c>
      <c r="N742" s="413" t="str">
        <f t="shared" si="23"/>
        <v>-</v>
      </c>
    </row>
    <row r="743" spans="1:14" s="251" customFormat="1" ht="12.75" hidden="1" outlineLevel="1">
      <c r="A743" s="361"/>
      <c r="B743" s="252">
        <v>725</v>
      </c>
      <c r="C743" s="252"/>
      <c r="D743" s="252"/>
      <c r="E743" s="252"/>
      <c r="F743" s="252"/>
      <c r="G743" s="252"/>
      <c r="H743" s="252"/>
      <c r="I743" s="396"/>
      <c r="J743" s="252"/>
      <c r="K743" s="399" t="s">
        <v>333</v>
      </c>
      <c r="L743" s="399" t="s">
        <v>333</v>
      </c>
      <c r="M743" s="254" t="str">
        <f t="shared" si="22"/>
        <v>-</v>
      </c>
      <c r="N743" s="413" t="str">
        <f t="shared" si="23"/>
        <v>-</v>
      </c>
    </row>
    <row r="744" spans="1:14" s="251" customFormat="1" ht="12.75" hidden="1" outlineLevel="1">
      <c r="A744" s="361"/>
      <c r="B744" s="252">
        <v>726</v>
      </c>
      <c r="C744" s="252"/>
      <c r="D744" s="252"/>
      <c r="E744" s="252"/>
      <c r="F744" s="252"/>
      <c r="G744" s="252"/>
      <c r="H744" s="252"/>
      <c r="I744" s="396"/>
      <c r="J744" s="252"/>
      <c r="K744" s="399" t="s">
        <v>333</v>
      </c>
      <c r="L744" s="399" t="s">
        <v>333</v>
      </c>
      <c r="M744" s="254" t="str">
        <f t="shared" si="22"/>
        <v>-</v>
      </c>
      <c r="N744" s="413" t="str">
        <f t="shared" si="23"/>
        <v>-</v>
      </c>
    </row>
    <row r="745" spans="1:14" s="251" customFormat="1" ht="12.75" hidden="1" outlineLevel="1">
      <c r="A745" s="361"/>
      <c r="B745" s="252">
        <v>727</v>
      </c>
      <c r="C745" s="252"/>
      <c r="D745" s="252"/>
      <c r="E745" s="252"/>
      <c r="F745" s="252"/>
      <c r="G745" s="252"/>
      <c r="H745" s="252"/>
      <c r="I745" s="396"/>
      <c r="J745" s="252"/>
      <c r="K745" s="399" t="s">
        <v>333</v>
      </c>
      <c r="L745" s="399" t="s">
        <v>333</v>
      </c>
      <c r="M745" s="254" t="str">
        <f t="shared" si="22"/>
        <v>-</v>
      </c>
      <c r="N745" s="413" t="str">
        <f t="shared" si="23"/>
        <v>-</v>
      </c>
    </row>
    <row r="746" spans="1:14" s="251" customFormat="1" ht="12.75" hidden="1" outlineLevel="1">
      <c r="A746" s="361"/>
      <c r="B746" s="252">
        <v>728</v>
      </c>
      <c r="C746" s="252"/>
      <c r="D746" s="252"/>
      <c r="E746" s="252"/>
      <c r="F746" s="252"/>
      <c r="G746" s="252"/>
      <c r="H746" s="252"/>
      <c r="I746" s="396"/>
      <c r="J746" s="252"/>
      <c r="K746" s="399" t="s">
        <v>333</v>
      </c>
      <c r="L746" s="399" t="s">
        <v>333</v>
      </c>
      <c r="M746" s="254" t="str">
        <f t="shared" si="22"/>
        <v>-</v>
      </c>
      <c r="N746" s="413" t="str">
        <f t="shared" si="23"/>
        <v>-</v>
      </c>
    </row>
    <row r="747" spans="1:14" s="251" customFormat="1" ht="12.75" hidden="1" outlineLevel="1">
      <c r="A747" s="361"/>
      <c r="B747" s="252">
        <v>729</v>
      </c>
      <c r="C747" s="252"/>
      <c r="D747" s="252"/>
      <c r="E747" s="252"/>
      <c r="F747" s="252"/>
      <c r="G747" s="252"/>
      <c r="H747" s="252"/>
      <c r="I747" s="396"/>
      <c r="J747" s="252"/>
      <c r="K747" s="399" t="s">
        <v>333</v>
      </c>
      <c r="L747" s="399" t="s">
        <v>333</v>
      </c>
      <c r="M747" s="254" t="str">
        <f t="shared" si="22"/>
        <v>-</v>
      </c>
      <c r="N747" s="413" t="str">
        <f t="shared" si="23"/>
        <v>-</v>
      </c>
    </row>
    <row r="748" spans="1:14" s="251" customFormat="1" ht="12.75" hidden="1" outlineLevel="1">
      <c r="A748" s="361"/>
      <c r="B748" s="252">
        <v>730</v>
      </c>
      <c r="C748" s="252"/>
      <c r="D748" s="252"/>
      <c r="E748" s="252"/>
      <c r="F748" s="252"/>
      <c r="G748" s="252"/>
      <c r="H748" s="252"/>
      <c r="I748" s="396"/>
      <c r="J748" s="252"/>
      <c r="K748" s="399" t="s">
        <v>333</v>
      </c>
      <c r="L748" s="399" t="s">
        <v>333</v>
      </c>
      <c r="M748" s="254" t="str">
        <f t="shared" si="22"/>
        <v>-</v>
      </c>
      <c r="N748" s="413" t="str">
        <f t="shared" si="23"/>
        <v>-</v>
      </c>
    </row>
    <row r="749" spans="1:14" s="251" customFormat="1" ht="12.75" hidden="1" outlineLevel="1">
      <c r="A749" s="361"/>
      <c r="B749" s="252">
        <v>731</v>
      </c>
      <c r="C749" s="252"/>
      <c r="D749" s="252"/>
      <c r="E749" s="252"/>
      <c r="F749" s="252"/>
      <c r="G749" s="252"/>
      <c r="H749" s="252"/>
      <c r="I749" s="396"/>
      <c r="J749" s="252"/>
      <c r="K749" s="399" t="s">
        <v>333</v>
      </c>
      <c r="L749" s="399" t="s">
        <v>333</v>
      </c>
      <c r="M749" s="254" t="str">
        <f t="shared" si="22"/>
        <v>-</v>
      </c>
      <c r="N749" s="413" t="str">
        <f t="shared" si="23"/>
        <v>-</v>
      </c>
    </row>
    <row r="750" spans="1:14" s="251" customFormat="1" ht="12.75" hidden="1" outlineLevel="1">
      <c r="A750" s="361"/>
      <c r="B750" s="252">
        <v>732</v>
      </c>
      <c r="C750" s="252"/>
      <c r="D750" s="252"/>
      <c r="E750" s="252"/>
      <c r="F750" s="252"/>
      <c r="G750" s="252"/>
      <c r="H750" s="252"/>
      <c r="I750" s="396"/>
      <c r="J750" s="252"/>
      <c r="K750" s="399" t="s">
        <v>333</v>
      </c>
      <c r="L750" s="399" t="s">
        <v>333</v>
      </c>
      <c r="M750" s="254" t="str">
        <f t="shared" si="22"/>
        <v>-</v>
      </c>
      <c r="N750" s="413" t="str">
        <f t="shared" si="23"/>
        <v>-</v>
      </c>
    </row>
    <row r="751" spans="1:14" s="251" customFormat="1" ht="12.75" hidden="1" outlineLevel="1">
      <c r="A751" s="361"/>
      <c r="B751" s="252">
        <v>733</v>
      </c>
      <c r="C751" s="252"/>
      <c r="D751" s="252"/>
      <c r="E751" s="252"/>
      <c r="F751" s="252"/>
      <c r="G751" s="252"/>
      <c r="H751" s="252"/>
      <c r="I751" s="396"/>
      <c r="J751" s="252"/>
      <c r="K751" s="399" t="s">
        <v>333</v>
      </c>
      <c r="L751" s="399" t="s">
        <v>333</v>
      </c>
      <c r="M751" s="254" t="str">
        <f t="shared" si="22"/>
        <v>-</v>
      </c>
      <c r="N751" s="413" t="str">
        <f t="shared" si="23"/>
        <v>-</v>
      </c>
    </row>
    <row r="752" spans="1:14" s="251" customFormat="1" ht="12.75" hidden="1" outlineLevel="1">
      <c r="A752" s="361"/>
      <c r="B752" s="252">
        <v>734</v>
      </c>
      <c r="C752" s="252"/>
      <c r="D752" s="252"/>
      <c r="E752" s="252"/>
      <c r="F752" s="252"/>
      <c r="G752" s="252"/>
      <c r="H752" s="252"/>
      <c r="I752" s="396"/>
      <c r="J752" s="252"/>
      <c r="K752" s="399" t="s">
        <v>333</v>
      </c>
      <c r="L752" s="399" t="s">
        <v>333</v>
      </c>
      <c r="M752" s="254" t="str">
        <f t="shared" si="22"/>
        <v>-</v>
      </c>
      <c r="N752" s="413" t="str">
        <f t="shared" si="23"/>
        <v>-</v>
      </c>
    </row>
    <row r="753" spans="1:14" s="251" customFormat="1" ht="12.75" hidden="1" outlineLevel="1">
      <c r="A753" s="361"/>
      <c r="B753" s="252">
        <v>735</v>
      </c>
      <c r="C753" s="252"/>
      <c r="D753" s="252"/>
      <c r="E753" s="252"/>
      <c r="F753" s="252"/>
      <c r="G753" s="252"/>
      <c r="H753" s="252"/>
      <c r="I753" s="396"/>
      <c r="J753" s="252"/>
      <c r="K753" s="399" t="s">
        <v>333</v>
      </c>
      <c r="L753" s="399" t="s">
        <v>333</v>
      </c>
      <c r="M753" s="254" t="str">
        <f t="shared" si="22"/>
        <v>-</v>
      </c>
      <c r="N753" s="413" t="str">
        <f t="shared" si="23"/>
        <v>-</v>
      </c>
    </row>
    <row r="754" spans="1:14" s="251" customFormat="1" ht="12.75" hidden="1" outlineLevel="1">
      <c r="A754" s="361"/>
      <c r="B754" s="252">
        <v>736</v>
      </c>
      <c r="C754" s="252"/>
      <c r="D754" s="252"/>
      <c r="E754" s="252"/>
      <c r="F754" s="252"/>
      <c r="G754" s="252"/>
      <c r="H754" s="252"/>
      <c r="I754" s="396"/>
      <c r="J754" s="252"/>
      <c r="K754" s="399" t="s">
        <v>333</v>
      </c>
      <c r="L754" s="399" t="s">
        <v>333</v>
      </c>
      <c r="M754" s="254" t="str">
        <f t="shared" si="22"/>
        <v>-</v>
      </c>
      <c r="N754" s="413" t="str">
        <f t="shared" si="23"/>
        <v>-</v>
      </c>
    </row>
    <row r="755" spans="1:14" s="251" customFormat="1" ht="12.75" hidden="1" outlineLevel="1">
      <c r="A755" s="361"/>
      <c r="B755" s="252">
        <v>737</v>
      </c>
      <c r="C755" s="252"/>
      <c r="D755" s="252"/>
      <c r="E755" s="252"/>
      <c r="F755" s="252"/>
      <c r="G755" s="252"/>
      <c r="H755" s="252"/>
      <c r="I755" s="396"/>
      <c r="J755" s="252"/>
      <c r="K755" s="399" t="s">
        <v>333</v>
      </c>
      <c r="L755" s="399" t="s">
        <v>333</v>
      </c>
      <c r="M755" s="254" t="str">
        <f t="shared" si="22"/>
        <v>-</v>
      </c>
      <c r="N755" s="413" t="str">
        <f t="shared" si="23"/>
        <v>-</v>
      </c>
    </row>
    <row r="756" spans="1:14" s="251" customFormat="1" ht="12.75" hidden="1" outlineLevel="1">
      <c r="A756" s="361"/>
      <c r="B756" s="252">
        <v>738</v>
      </c>
      <c r="C756" s="252"/>
      <c r="D756" s="252"/>
      <c r="E756" s="252"/>
      <c r="F756" s="252"/>
      <c r="G756" s="252"/>
      <c r="H756" s="252"/>
      <c r="I756" s="396"/>
      <c r="J756" s="252"/>
      <c r="K756" s="399" t="s">
        <v>333</v>
      </c>
      <c r="L756" s="399" t="s">
        <v>333</v>
      </c>
      <c r="M756" s="254" t="str">
        <f t="shared" si="22"/>
        <v>-</v>
      </c>
      <c r="N756" s="413" t="str">
        <f t="shared" si="23"/>
        <v>-</v>
      </c>
    </row>
    <row r="757" spans="1:14" s="251" customFormat="1" ht="12.75" hidden="1" outlineLevel="1">
      <c r="A757" s="361"/>
      <c r="B757" s="252">
        <v>739</v>
      </c>
      <c r="C757" s="252"/>
      <c r="D757" s="252"/>
      <c r="E757" s="252"/>
      <c r="F757" s="252"/>
      <c r="G757" s="252"/>
      <c r="H757" s="252"/>
      <c r="I757" s="396"/>
      <c r="J757" s="252"/>
      <c r="K757" s="399" t="s">
        <v>333</v>
      </c>
      <c r="L757" s="399" t="s">
        <v>333</v>
      </c>
      <c r="M757" s="254" t="str">
        <f t="shared" si="22"/>
        <v>-</v>
      </c>
      <c r="N757" s="413" t="str">
        <f t="shared" si="23"/>
        <v>-</v>
      </c>
    </row>
    <row r="758" spans="1:14" s="251" customFormat="1" ht="12.75" hidden="1" outlineLevel="1">
      <c r="A758" s="361"/>
      <c r="B758" s="252">
        <v>740</v>
      </c>
      <c r="C758" s="252"/>
      <c r="D758" s="252"/>
      <c r="E758" s="252"/>
      <c r="F758" s="252"/>
      <c r="G758" s="252"/>
      <c r="H758" s="252"/>
      <c r="I758" s="396"/>
      <c r="J758" s="252"/>
      <c r="K758" s="399" t="s">
        <v>333</v>
      </c>
      <c r="L758" s="399" t="s">
        <v>333</v>
      </c>
      <c r="M758" s="254" t="str">
        <f t="shared" si="22"/>
        <v>-</v>
      </c>
      <c r="N758" s="413" t="str">
        <f t="shared" si="23"/>
        <v>-</v>
      </c>
    </row>
    <row r="759" spans="1:14" s="251" customFormat="1" ht="12.75" hidden="1" outlineLevel="1">
      <c r="A759" s="361"/>
      <c r="B759" s="252">
        <v>741</v>
      </c>
      <c r="C759" s="252"/>
      <c r="D759" s="252"/>
      <c r="E759" s="252"/>
      <c r="F759" s="252"/>
      <c r="G759" s="252"/>
      <c r="H759" s="252"/>
      <c r="I759" s="396"/>
      <c r="J759" s="252"/>
      <c r="K759" s="399" t="s">
        <v>333</v>
      </c>
      <c r="L759" s="399" t="s">
        <v>333</v>
      </c>
      <c r="M759" s="254" t="str">
        <f t="shared" si="22"/>
        <v>-</v>
      </c>
      <c r="N759" s="413" t="str">
        <f t="shared" si="23"/>
        <v>-</v>
      </c>
    </row>
    <row r="760" spans="1:14" s="251" customFormat="1" ht="12.75" hidden="1" outlineLevel="1">
      <c r="A760" s="361"/>
      <c r="B760" s="252">
        <v>742</v>
      </c>
      <c r="C760" s="252"/>
      <c r="D760" s="252"/>
      <c r="E760" s="252"/>
      <c r="F760" s="252"/>
      <c r="G760" s="252"/>
      <c r="H760" s="252"/>
      <c r="I760" s="396"/>
      <c r="J760" s="252"/>
      <c r="K760" s="399" t="s">
        <v>333</v>
      </c>
      <c r="L760" s="399" t="s">
        <v>333</v>
      </c>
      <c r="M760" s="254" t="str">
        <f t="shared" si="22"/>
        <v>-</v>
      </c>
      <c r="N760" s="413" t="str">
        <f t="shared" si="23"/>
        <v>-</v>
      </c>
    </row>
    <row r="761" spans="1:14" s="251" customFormat="1" ht="12.75" hidden="1" outlineLevel="1">
      <c r="A761" s="361"/>
      <c r="B761" s="252">
        <v>743</v>
      </c>
      <c r="C761" s="252"/>
      <c r="D761" s="252"/>
      <c r="E761" s="252"/>
      <c r="F761" s="252"/>
      <c r="G761" s="252"/>
      <c r="H761" s="252"/>
      <c r="I761" s="396"/>
      <c r="J761" s="252"/>
      <c r="K761" s="399" t="s">
        <v>333</v>
      </c>
      <c r="L761" s="399" t="s">
        <v>333</v>
      </c>
      <c r="M761" s="254" t="str">
        <f t="shared" si="22"/>
        <v>-</v>
      </c>
      <c r="N761" s="413" t="str">
        <f t="shared" si="23"/>
        <v>-</v>
      </c>
    </row>
    <row r="762" spans="1:14" s="251" customFormat="1" ht="12.75" hidden="1" outlineLevel="1">
      <c r="A762" s="361"/>
      <c r="B762" s="252">
        <v>744</v>
      </c>
      <c r="C762" s="252"/>
      <c r="D762" s="252"/>
      <c r="E762" s="252"/>
      <c r="F762" s="252"/>
      <c r="G762" s="252"/>
      <c r="H762" s="252"/>
      <c r="I762" s="396"/>
      <c r="J762" s="252"/>
      <c r="K762" s="399" t="s">
        <v>333</v>
      </c>
      <c r="L762" s="399" t="s">
        <v>333</v>
      </c>
      <c r="M762" s="254" t="str">
        <f t="shared" si="22"/>
        <v>-</v>
      </c>
      <c r="N762" s="413" t="str">
        <f t="shared" si="23"/>
        <v>-</v>
      </c>
    </row>
    <row r="763" spans="1:14" s="251" customFormat="1" ht="12.75" hidden="1" outlineLevel="1">
      <c r="A763" s="361"/>
      <c r="B763" s="252">
        <v>745</v>
      </c>
      <c r="C763" s="252"/>
      <c r="D763" s="252"/>
      <c r="E763" s="252"/>
      <c r="F763" s="252"/>
      <c r="G763" s="252"/>
      <c r="H763" s="252"/>
      <c r="I763" s="396"/>
      <c r="J763" s="252"/>
      <c r="K763" s="399" t="s">
        <v>333</v>
      </c>
      <c r="L763" s="399" t="s">
        <v>333</v>
      </c>
      <c r="M763" s="254" t="str">
        <f t="shared" si="22"/>
        <v>-</v>
      </c>
      <c r="N763" s="413" t="str">
        <f t="shared" si="23"/>
        <v>-</v>
      </c>
    </row>
    <row r="764" spans="1:14" s="251" customFormat="1" ht="12.75" hidden="1" outlineLevel="1">
      <c r="A764" s="361"/>
      <c r="B764" s="252">
        <v>746</v>
      </c>
      <c r="C764" s="252"/>
      <c r="D764" s="252"/>
      <c r="E764" s="252"/>
      <c r="F764" s="252"/>
      <c r="G764" s="252"/>
      <c r="H764" s="252"/>
      <c r="I764" s="396"/>
      <c r="J764" s="252"/>
      <c r="K764" s="399" t="s">
        <v>333</v>
      </c>
      <c r="L764" s="399" t="s">
        <v>333</v>
      </c>
      <c r="M764" s="254" t="str">
        <f t="shared" si="22"/>
        <v>-</v>
      </c>
      <c r="N764" s="413" t="str">
        <f t="shared" si="23"/>
        <v>-</v>
      </c>
    </row>
    <row r="765" spans="1:14" s="251" customFormat="1" ht="12.75" hidden="1" outlineLevel="1">
      <c r="A765" s="361"/>
      <c r="B765" s="252">
        <v>747</v>
      </c>
      <c r="C765" s="252"/>
      <c r="D765" s="252"/>
      <c r="E765" s="252"/>
      <c r="F765" s="252"/>
      <c r="G765" s="252"/>
      <c r="H765" s="252"/>
      <c r="I765" s="396"/>
      <c r="J765" s="252"/>
      <c r="K765" s="399" t="s">
        <v>333</v>
      </c>
      <c r="L765" s="399" t="s">
        <v>333</v>
      </c>
      <c r="M765" s="254" t="str">
        <f t="shared" si="22"/>
        <v>-</v>
      </c>
      <c r="N765" s="413" t="str">
        <f t="shared" si="23"/>
        <v>-</v>
      </c>
    </row>
    <row r="766" spans="1:14" s="251" customFormat="1" ht="12.75" hidden="1" outlineLevel="1">
      <c r="A766" s="361"/>
      <c r="B766" s="252">
        <v>748</v>
      </c>
      <c r="C766" s="252"/>
      <c r="D766" s="252"/>
      <c r="E766" s="252"/>
      <c r="F766" s="252"/>
      <c r="G766" s="252"/>
      <c r="H766" s="252"/>
      <c r="I766" s="396"/>
      <c r="J766" s="252"/>
      <c r="K766" s="399" t="s">
        <v>333</v>
      </c>
      <c r="L766" s="399" t="s">
        <v>333</v>
      </c>
      <c r="M766" s="254" t="str">
        <f t="shared" si="22"/>
        <v>-</v>
      </c>
      <c r="N766" s="413" t="str">
        <f t="shared" si="23"/>
        <v>-</v>
      </c>
    </row>
    <row r="767" spans="1:14" s="251" customFormat="1" ht="12.75" hidden="1" outlineLevel="1">
      <c r="A767" s="361"/>
      <c r="B767" s="252">
        <v>749</v>
      </c>
      <c r="C767" s="252"/>
      <c r="D767" s="252"/>
      <c r="E767" s="252"/>
      <c r="F767" s="252"/>
      <c r="G767" s="252"/>
      <c r="H767" s="252"/>
      <c r="I767" s="396"/>
      <c r="J767" s="252"/>
      <c r="K767" s="399" t="s">
        <v>333</v>
      </c>
      <c r="L767" s="399" t="s">
        <v>333</v>
      </c>
      <c r="M767" s="254" t="str">
        <f t="shared" si="22"/>
        <v>-</v>
      </c>
      <c r="N767" s="413" t="str">
        <f t="shared" si="23"/>
        <v>-</v>
      </c>
    </row>
    <row r="768" spans="1:14" s="251" customFormat="1" ht="12.75" hidden="1" outlineLevel="1">
      <c r="A768" s="361"/>
      <c r="B768" s="252">
        <v>750</v>
      </c>
      <c r="C768" s="252"/>
      <c r="D768" s="252"/>
      <c r="E768" s="252"/>
      <c r="F768" s="252"/>
      <c r="G768" s="252"/>
      <c r="H768" s="252"/>
      <c r="I768" s="396"/>
      <c r="J768" s="252"/>
      <c r="K768" s="399" t="s">
        <v>333</v>
      </c>
      <c r="L768" s="399" t="s">
        <v>333</v>
      </c>
      <c r="M768" s="254" t="str">
        <f t="shared" si="22"/>
        <v>-</v>
      </c>
      <c r="N768" s="413" t="str">
        <f t="shared" si="23"/>
        <v>-</v>
      </c>
    </row>
    <row r="769" spans="1:14" s="251" customFormat="1" ht="12.75" hidden="1" outlineLevel="1">
      <c r="A769" s="361"/>
      <c r="B769" s="252">
        <v>751</v>
      </c>
      <c r="C769" s="252"/>
      <c r="D769" s="252"/>
      <c r="E769" s="252"/>
      <c r="F769" s="252"/>
      <c r="G769" s="252"/>
      <c r="H769" s="252"/>
      <c r="I769" s="396"/>
      <c r="J769" s="252"/>
      <c r="K769" s="399" t="s">
        <v>333</v>
      </c>
      <c r="L769" s="399" t="s">
        <v>333</v>
      </c>
      <c r="M769" s="254" t="str">
        <f t="shared" si="22"/>
        <v>-</v>
      </c>
      <c r="N769" s="413" t="str">
        <f t="shared" si="23"/>
        <v>-</v>
      </c>
    </row>
    <row r="770" spans="1:14" s="251" customFormat="1" ht="12.75" hidden="1" outlineLevel="1">
      <c r="A770" s="361"/>
      <c r="B770" s="252">
        <v>752</v>
      </c>
      <c r="C770" s="252"/>
      <c r="D770" s="252"/>
      <c r="E770" s="252"/>
      <c r="F770" s="252"/>
      <c r="G770" s="252"/>
      <c r="H770" s="252"/>
      <c r="I770" s="396"/>
      <c r="J770" s="252"/>
      <c r="K770" s="399" t="s">
        <v>333</v>
      </c>
      <c r="L770" s="399" t="s">
        <v>333</v>
      </c>
      <c r="M770" s="254" t="str">
        <f t="shared" si="22"/>
        <v>-</v>
      </c>
      <c r="N770" s="413" t="str">
        <f t="shared" si="23"/>
        <v>-</v>
      </c>
    </row>
    <row r="771" spans="1:14" s="251" customFormat="1" ht="12.75" hidden="1" outlineLevel="1">
      <c r="A771" s="361"/>
      <c r="B771" s="252">
        <v>753</v>
      </c>
      <c r="C771" s="252"/>
      <c r="D771" s="252"/>
      <c r="E771" s="252"/>
      <c r="F771" s="252"/>
      <c r="G771" s="252"/>
      <c r="H771" s="252"/>
      <c r="I771" s="396"/>
      <c r="J771" s="252"/>
      <c r="K771" s="399" t="s">
        <v>333</v>
      </c>
      <c r="L771" s="399" t="s">
        <v>333</v>
      </c>
      <c r="M771" s="254" t="str">
        <f t="shared" si="22"/>
        <v>-</v>
      </c>
      <c r="N771" s="413" t="str">
        <f t="shared" si="23"/>
        <v>-</v>
      </c>
    </row>
    <row r="772" spans="1:14" s="251" customFormat="1" ht="12.75" hidden="1" outlineLevel="1">
      <c r="A772" s="361"/>
      <c r="B772" s="252">
        <v>754</v>
      </c>
      <c r="C772" s="252"/>
      <c r="D772" s="252"/>
      <c r="E772" s="252"/>
      <c r="F772" s="252"/>
      <c r="G772" s="252"/>
      <c r="H772" s="252"/>
      <c r="I772" s="396"/>
      <c r="J772" s="252"/>
      <c r="K772" s="399" t="s">
        <v>333</v>
      </c>
      <c r="L772" s="399" t="s">
        <v>333</v>
      </c>
      <c r="M772" s="254" t="str">
        <f t="shared" si="22"/>
        <v>-</v>
      </c>
      <c r="N772" s="413" t="str">
        <f t="shared" si="23"/>
        <v>-</v>
      </c>
    </row>
    <row r="773" spans="1:14" s="251" customFormat="1" ht="12.75" hidden="1" outlineLevel="1">
      <c r="A773" s="361"/>
      <c r="B773" s="252">
        <v>755</v>
      </c>
      <c r="C773" s="252"/>
      <c r="D773" s="252"/>
      <c r="E773" s="252"/>
      <c r="F773" s="252"/>
      <c r="G773" s="252"/>
      <c r="H773" s="252"/>
      <c r="I773" s="396"/>
      <c r="J773" s="252"/>
      <c r="K773" s="399" t="s">
        <v>333</v>
      </c>
      <c r="L773" s="399" t="s">
        <v>333</v>
      </c>
      <c r="M773" s="254" t="str">
        <f t="shared" si="22"/>
        <v>-</v>
      </c>
      <c r="N773" s="413" t="str">
        <f t="shared" si="23"/>
        <v>-</v>
      </c>
    </row>
    <row r="774" spans="1:14" s="251" customFormat="1" ht="12.75" hidden="1" outlineLevel="1">
      <c r="A774" s="361"/>
      <c r="B774" s="252">
        <v>756</v>
      </c>
      <c r="C774" s="252"/>
      <c r="D774" s="252"/>
      <c r="E774" s="252"/>
      <c r="F774" s="252"/>
      <c r="G774" s="252"/>
      <c r="H774" s="252"/>
      <c r="I774" s="396"/>
      <c r="J774" s="252"/>
      <c r="K774" s="399" t="s">
        <v>333</v>
      </c>
      <c r="L774" s="399" t="s">
        <v>333</v>
      </c>
      <c r="M774" s="254" t="str">
        <f t="shared" si="22"/>
        <v>-</v>
      </c>
      <c r="N774" s="413" t="str">
        <f t="shared" si="23"/>
        <v>-</v>
      </c>
    </row>
    <row r="775" spans="1:14" s="251" customFormat="1" ht="12.75" hidden="1" outlineLevel="1">
      <c r="A775" s="361"/>
      <c r="B775" s="252">
        <v>757</v>
      </c>
      <c r="C775" s="252"/>
      <c r="D775" s="252"/>
      <c r="E775" s="252"/>
      <c r="F775" s="252"/>
      <c r="G775" s="252"/>
      <c r="H775" s="252"/>
      <c r="I775" s="396"/>
      <c r="J775" s="252"/>
      <c r="K775" s="399" t="s">
        <v>333</v>
      </c>
      <c r="L775" s="399" t="s">
        <v>333</v>
      </c>
      <c r="M775" s="254" t="str">
        <f t="shared" si="22"/>
        <v>-</v>
      </c>
      <c r="N775" s="413" t="str">
        <f t="shared" si="23"/>
        <v>-</v>
      </c>
    </row>
    <row r="776" spans="1:14" s="251" customFormat="1" ht="12.75" hidden="1" outlineLevel="1">
      <c r="A776" s="361"/>
      <c r="B776" s="252">
        <v>758</v>
      </c>
      <c r="C776" s="252"/>
      <c r="D776" s="252"/>
      <c r="E776" s="252"/>
      <c r="F776" s="252"/>
      <c r="G776" s="252"/>
      <c r="H776" s="252"/>
      <c r="I776" s="396"/>
      <c r="J776" s="252"/>
      <c r="K776" s="399" t="s">
        <v>333</v>
      </c>
      <c r="L776" s="399" t="s">
        <v>333</v>
      </c>
      <c r="M776" s="254" t="str">
        <f t="shared" si="22"/>
        <v>-</v>
      </c>
      <c r="N776" s="413" t="str">
        <f t="shared" si="23"/>
        <v>-</v>
      </c>
    </row>
    <row r="777" spans="1:14" s="251" customFormat="1" ht="12.75" hidden="1" outlineLevel="1">
      <c r="A777" s="361"/>
      <c r="B777" s="252">
        <v>759</v>
      </c>
      <c r="C777" s="252"/>
      <c r="D777" s="252"/>
      <c r="E777" s="252"/>
      <c r="F777" s="252"/>
      <c r="G777" s="252"/>
      <c r="H777" s="252"/>
      <c r="I777" s="396"/>
      <c r="J777" s="252"/>
      <c r="K777" s="399" t="s">
        <v>333</v>
      </c>
      <c r="L777" s="399" t="s">
        <v>333</v>
      </c>
      <c r="M777" s="254" t="str">
        <f t="shared" si="22"/>
        <v>-</v>
      </c>
      <c r="N777" s="413" t="str">
        <f t="shared" si="23"/>
        <v>-</v>
      </c>
    </row>
    <row r="778" spans="1:14" s="251" customFormat="1" ht="12.75" hidden="1" outlineLevel="1">
      <c r="A778" s="361"/>
      <c r="B778" s="252">
        <v>760</v>
      </c>
      <c r="C778" s="252"/>
      <c r="D778" s="252"/>
      <c r="E778" s="252"/>
      <c r="F778" s="252"/>
      <c r="G778" s="252"/>
      <c r="H778" s="252"/>
      <c r="I778" s="396"/>
      <c r="J778" s="252"/>
      <c r="K778" s="399" t="s">
        <v>333</v>
      </c>
      <c r="L778" s="399" t="s">
        <v>333</v>
      </c>
      <c r="M778" s="254" t="str">
        <f t="shared" si="22"/>
        <v>-</v>
      </c>
      <c r="N778" s="413" t="str">
        <f t="shared" si="23"/>
        <v>-</v>
      </c>
    </row>
    <row r="779" spans="1:14" s="251" customFormat="1" ht="12.75" hidden="1" outlineLevel="1">
      <c r="A779" s="361"/>
      <c r="B779" s="252">
        <v>761</v>
      </c>
      <c r="C779" s="252"/>
      <c r="D779" s="252"/>
      <c r="E779" s="252"/>
      <c r="F779" s="252"/>
      <c r="G779" s="252"/>
      <c r="H779" s="252"/>
      <c r="I779" s="396"/>
      <c r="J779" s="252"/>
      <c r="K779" s="399" t="s">
        <v>333</v>
      </c>
      <c r="L779" s="399" t="s">
        <v>333</v>
      </c>
      <c r="M779" s="254" t="str">
        <f t="shared" si="22"/>
        <v>-</v>
      </c>
      <c r="N779" s="413" t="str">
        <f t="shared" si="23"/>
        <v>-</v>
      </c>
    </row>
    <row r="780" spans="1:14" s="251" customFormat="1" ht="12.75" hidden="1" outlineLevel="1">
      <c r="A780" s="361"/>
      <c r="B780" s="252">
        <v>762</v>
      </c>
      <c r="C780" s="252"/>
      <c r="D780" s="252"/>
      <c r="E780" s="252"/>
      <c r="F780" s="252"/>
      <c r="G780" s="252"/>
      <c r="H780" s="252"/>
      <c r="I780" s="396"/>
      <c r="J780" s="252"/>
      <c r="K780" s="399" t="s">
        <v>333</v>
      </c>
      <c r="L780" s="399" t="s">
        <v>333</v>
      </c>
      <c r="M780" s="254" t="str">
        <f t="shared" si="22"/>
        <v>-</v>
      </c>
      <c r="N780" s="413" t="str">
        <f t="shared" si="23"/>
        <v>-</v>
      </c>
    </row>
    <row r="781" spans="1:14" s="251" customFormat="1" ht="12.75" hidden="1" outlineLevel="1">
      <c r="A781" s="361"/>
      <c r="B781" s="252">
        <v>763</v>
      </c>
      <c r="C781" s="252"/>
      <c r="D781" s="252"/>
      <c r="E781" s="252"/>
      <c r="F781" s="252"/>
      <c r="G781" s="252"/>
      <c r="H781" s="252"/>
      <c r="I781" s="396"/>
      <c r="J781" s="252"/>
      <c r="K781" s="399" t="s">
        <v>333</v>
      </c>
      <c r="L781" s="399" t="s">
        <v>333</v>
      </c>
      <c r="M781" s="254" t="str">
        <f t="shared" si="22"/>
        <v>-</v>
      </c>
      <c r="N781" s="413" t="str">
        <f t="shared" si="23"/>
        <v>-</v>
      </c>
    </row>
    <row r="782" spans="1:14" s="251" customFormat="1" ht="12.75" hidden="1" outlineLevel="1">
      <c r="A782" s="361"/>
      <c r="B782" s="252">
        <v>764</v>
      </c>
      <c r="C782" s="252"/>
      <c r="D782" s="252"/>
      <c r="E782" s="252"/>
      <c r="F782" s="252"/>
      <c r="G782" s="252"/>
      <c r="H782" s="252"/>
      <c r="I782" s="396"/>
      <c r="J782" s="252"/>
      <c r="K782" s="399" t="s">
        <v>333</v>
      </c>
      <c r="L782" s="399" t="s">
        <v>333</v>
      </c>
      <c r="M782" s="254" t="str">
        <f t="shared" si="22"/>
        <v>-</v>
      </c>
      <c r="N782" s="413" t="str">
        <f t="shared" si="23"/>
        <v>-</v>
      </c>
    </row>
    <row r="783" spans="1:14" s="251" customFormat="1" ht="12.75" hidden="1" outlineLevel="1">
      <c r="A783" s="361"/>
      <c r="B783" s="252">
        <v>765</v>
      </c>
      <c r="C783" s="252"/>
      <c r="D783" s="252"/>
      <c r="E783" s="252"/>
      <c r="F783" s="252"/>
      <c r="G783" s="252"/>
      <c r="H783" s="252"/>
      <c r="I783" s="396"/>
      <c r="J783" s="252"/>
      <c r="K783" s="399" t="s">
        <v>333</v>
      </c>
      <c r="L783" s="399" t="s">
        <v>333</v>
      </c>
      <c r="M783" s="254" t="str">
        <f t="shared" si="22"/>
        <v>-</v>
      </c>
      <c r="N783" s="413" t="str">
        <f t="shared" si="23"/>
        <v>-</v>
      </c>
    </row>
    <row r="784" spans="1:14" s="251" customFormat="1" ht="12.75" hidden="1" outlineLevel="1">
      <c r="A784" s="361"/>
      <c r="B784" s="252">
        <v>766</v>
      </c>
      <c r="C784" s="252"/>
      <c r="D784" s="252"/>
      <c r="E784" s="252"/>
      <c r="F784" s="252"/>
      <c r="G784" s="252"/>
      <c r="H784" s="252"/>
      <c r="I784" s="396"/>
      <c r="J784" s="252"/>
      <c r="K784" s="399" t="s">
        <v>333</v>
      </c>
      <c r="L784" s="399" t="s">
        <v>333</v>
      </c>
      <c r="M784" s="254" t="str">
        <f t="shared" si="22"/>
        <v>-</v>
      </c>
      <c r="N784" s="413" t="str">
        <f t="shared" si="23"/>
        <v>-</v>
      </c>
    </row>
    <row r="785" spans="1:14" s="251" customFormat="1" ht="12.75" hidden="1" outlineLevel="1">
      <c r="A785" s="361"/>
      <c r="B785" s="252">
        <v>767</v>
      </c>
      <c r="C785" s="252"/>
      <c r="D785" s="252"/>
      <c r="E785" s="252"/>
      <c r="F785" s="252"/>
      <c r="G785" s="252"/>
      <c r="H785" s="252"/>
      <c r="I785" s="396"/>
      <c r="J785" s="252"/>
      <c r="K785" s="399" t="s">
        <v>333</v>
      </c>
      <c r="L785" s="399" t="s">
        <v>333</v>
      </c>
      <c r="M785" s="254" t="str">
        <f t="shared" si="22"/>
        <v>-</v>
      </c>
      <c r="N785" s="413" t="str">
        <f t="shared" si="23"/>
        <v>-</v>
      </c>
    </row>
    <row r="786" spans="1:14" s="251" customFormat="1" ht="12.75" hidden="1" outlineLevel="1">
      <c r="A786" s="361"/>
      <c r="B786" s="252">
        <v>768</v>
      </c>
      <c r="C786" s="252"/>
      <c r="D786" s="252"/>
      <c r="E786" s="252"/>
      <c r="F786" s="252"/>
      <c r="G786" s="252"/>
      <c r="H786" s="252"/>
      <c r="I786" s="396"/>
      <c r="J786" s="252"/>
      <c r="K786" s="399" t="s">
        <v>333</v>
      </c>
      <c r="L786" s="399" t="s">
        <v>333</v>
      </c>
      <c r="M786" s="254" t="str">
        <f t="shared" si="22"/>
        <v>-</v>
      </c>
      <c r="N786" s="413" t="str">
        <f t="shared" si="23"/>
        <v>-</v>
      </c>
    </row>
    <row r="787" spans="1:14" s="251" customFormat="1" ht="12.75" hidden="1" outlineLevel="1">
      <c r="A787" s="361"/>
      <c r="B787" s="252">
        <v>769</v>
      </c>
      <c r="C787" s="252"/>
      <c r="D787" s="252"/>
      <c r="E787" s="252"/>
      <c r="F787" s="252"/>
      <c r="G787" s="252"/>
      <c r="H787" s="252"/>
      <c r="I787" s="396"/>
      <c r="J787" s="252"/>
      <c r="K787" s="399" t="s">
        <v>333</v>
      </c>
      <c r="L787" s="399" t="s">
        <v>333</v>
      </c>
      <c r="M787" s="254" t="str">
        <f t="shared" si="22"/>
        <v>-</v>
      </c>
      <c r="N787" s="413" t="str">
        <f t="shared" si="23"/>
        <v>-</v>
      </c>
    </row>
    <row r="788" spans="1:14" s="251" customFormat="1" ht="12.75" hidden="1" outlineLevel="1">
      <c r="A788" s="361"/>
      <c r="B788" s="252">
        <v>770</v>
      </c>
      <c r="C788" s="252"/>
      <c r="D788" s="252"/>
      <c r="E788" s="252"/>
      <c r="F788" s="252"/>
      <c r="G788" s="252"/>
      <c r="H788" s="252"/>
      <c r="I788" s="396"/>
      <c r="J788" s="252"/>
      <c r="K788" s="399" t="s">
        <v>333</v>
      </c>
      <c r="L788" s="399" t="s">
        <v>333</v>
      </c>
      <c r="M788" s="254" t="str">
        <f t="shared" ref="M788:M851" si="24">IF(H788=0,"-",IF(AND(H788&gt;=$L$13,H788&lt;=$K$11),"Корректная дата", "Некорректная дата"))</f>
        <v>-</v>
      </c>
      <c r="N788" s="413" t="str">
        <f t="shared" ref="N788:N851" si="25">IF(ISERROR(I788*1)=TRUE,"Некорректный формат",IF(I788&gt;=100000,"Корректная сумма", IF(I788=0,"-","Рекомендуемая мин. сумма в п/п не менее 100 000 руб.")))</f>
        <v>-</v>
      </c>
    </row>
    <row r="789" spans="1:14" s="251" customFormat="1" ht="12.75" hidden="1" outlineLevel="1">
      <c r="A789" s="361"/>
      <c r="B789" s="252">
        <v>771</v>
      </c>
      <c r="C789" s="252"/>
      <c r="D789" s="252"/>
      <c r="E789" s="252"/>
      <c r="F789" s="252"/>
      <c r="G789" s="252"/>
      <c r="H789" s="252"/>
      <c r="I789" s="396"/>
      <c r="J789" s="252"/>
      <c r="K789" s="399" t="s">
        <v>333</v>
      </c>
      <c r="L789" s="399" t="s">
        <v>333</v>
      </c>
      <c r="M789" s="254" t="str">
        <f t="shared" si="24"/>
        <v>-</v>
      </c>
      <c r="N789" s="413" t="str">
        <f t="shared" si="25"/>
        <v>-</v>
      </c>
    </row>
    <row r="790" spans="1:14" s="251" customFormat="1" ht="12.75" hidden="1" outlineLevel="1">
      <c r="A790" s="361"/>
      <c r="B790" s="252">
        <v>772</v>
      </c>
      <c r="C790" s="252"/>
      <c r="D790" s="252"/>
      <c r="E790" s="252"/>
      <c r="F790" s="252"/>
      <c r="G790" s="252"/>
      <c r="H790" s="252"/>
      <c r="I790" s="396"/>
      <c r="J790" s="252"/>
      <c r="K790" s="399" t="s">
        <v>333</v>
      </c>
      <c r="L790" s="399" t="s">
        <v>333</v>
      </c>
      <c r="M790" s="254" t="str">
        <f t="shared" si="24"/>
        <v>-</v>
      </c>
      <c r="N790" s="413" t="str">
        <f t="shared" si="25"/>
        <v>-</v>
      </c>
    </row>
    <row r="791" spans="1:14" s="251" customFormat="1" ht="12.75" hidden="1" outlineLevel="1">
      <c r="A791" s="361"/>
      <c r="B791" s="252">
        <v>773</v>
      </c>
      <c r="C791" s="252"/>
      <c r="D791" s="252"/>
      <c r="E791" s="252"/>
      <c r="F791" s="252"/>
      <c r="G791" s="252"/>
      <c r="H791" s="252"/>
      <c r="I791" s="396"/>
      <c r="J791" s="252"/>
      <c r="K791" s="399" t="s">
        <v>333</v>
      </c>
      <c r="L791" s="399" t="s">
        <v>333</v>
      </c>
      <c r="M791" s="254" t="str">
        <f t="shared" si="24"/>
        <v>-</v>
      </c>
      <c r="N791" s="413" t="str">
        <f t="shared" si="25"/>
        <v>-</v>
      </c>
    </row>
    <row r="792" spans="1:14" s="251" customFormat="1" ht="12.75" hidden="1" outlineLevel="1">
      <c r="A792" s="361"/>
      <c r="B792" s="252">
        <v>774</v>
      </c>
      <c r="C792" s="252"/>
      <c r="D792" s="252"/>
      <c r="E792" s="252"/>
      <c r="F792" s="252"/>
      <c r="G792" s="252"/>
      <c r="H792" s="252"/>
      <c r="I792" s="396"/>
      <c r="J792" s="252"/>
      <c r="K792" s="399" t="s">
        <v>333</v>
      </c>
      <c r="L792" s="399" t="s">
        <v>333</v>
      </c>
      <c r="M792" s="254" t="str">
        <f t="shared" si="24"/>
        <v>-</v>
      </c>
      <c r="N792" s="413" t="str">
        <f t="shared" si="25"/>
        <v>-</v>
      </c>
    </row>
    <row r="793" spans="1:14" s="251" customFormat="1" ht="12.75" hidden="1" outlineLevel="1">
      <c r="A793" s="361"/>
      <c r="B793" s="252">
        <v>775</v>
      </c>
      <c r="C793" s="252"/>
      <c r="D793" s="252"/>
      <c r="E793" s="252"/>
      <c r="F793" s="252"/>
      <c r="G793" s="252"/>
      <c r="H793" s="252"/>
      <c r="I793" s="396"/>
      <c r="J793" s="252"/>
      <c r="K793" s="399" t="s">
        <v>333</v>
      </c>
      <c r="L793" s="399" t="s">
        <v>333</v>
      </c>
      <c r="M793" s="254" t="str">
        <f t="shared" si="24"/>
        <v>-</v>
      </c>
      <c r="N793" s="413" t="str">
        <f t="shared" si="25"/>
        <v>-</v>
      </c>
    </row>
    <row r="794" spans="1:14" s="251" customFormat="1" ht="12.75" hidden="1" outlineLevel="1">
      <c r="A794" s="361"/>
      <c r="B794" s="252">
        <v>776</v>
      </c>
      <c r="C794" s="252"/>
      <c r="D794" s="252"/>
      <c r="E794" s="252"/>
      <c r="F794" s="252"/>
      <c r="G794" s="252"/>
      <c r="H794" s="252"/>
      <c r="I794" s="396"/>
      <c r="J794" s="252"/>
      <c r="K794" s="399" t="s">
        <v>333</v>
      </c>
      <c r="L794" s="399" t="s">
        <v>333</v>
      </c>
      <c r="M794" s="254" t="str">
        <f t="shared" si="24"/>
        <v>-</v>
      </c>
      <c r="N794" s="413" t="str">
        <f t="shared" si="25"/>
        <v>-</v>
      </c>
    </row>
    <row r="795" spans="1:14" s="251" customFormat="1" ht="12.75" hidden="1" outlineLevel="1">
      <c r="A795" s="361"/>
      <c r="B795" s="252">
        <v>777</v>
      </c>
      <c r="C795" s="252"/>
      <c r="D795" s="252"/>
      <c r="E795" s="252"/>
      <c r="F795" s="252"/>
      <c r="G795" s="252"/>
      <c r="H795" s="252"/>
      <c r="I795" s="396"/>
      <c r="J795" s="252"/>
      <c r="K795" s="399" t="s">
        <v>333</v>
      </c>
      <c r="L795" s="399" t="s">
        <v>333</v>
      </c>
      <c r="M795" s="254" t="str">
        <f t="shared" si="24"/>
        <v>-</v>
      </c>
      <c r="N795" s="413" t="str">
        <f t="shared" si="25"/>
        <v>-</v>
      </c>
    </row>
    <row r="796" spans="1:14" s="251" customFormat="1" ht="12.75" hidden="1" outlineLevel="1">
      <c r="A796" s="361"/>
      <c r="B796" s="252">
        <v>778</v>
      </c>
      <c r="C796" s="252"/>
      <c r="D796" s="252"/>
      <c r="E796" s="252"/>
      <c r="F796" s="252"/>
      <c r="G796" s="252"/>
      <c r="H796" s="252"/>
      <c r="I796" s="396"/>
      <c r="J796" s="252"/>
      <c r="K796" s="399" t="s">
        <v>333</v>
      </c>
      <c r="L796" s="399" t="s">
        <v>333</v>
      </c>
      <c r="M796" s="254" t="str">
        <f t="shared" si="24"/>
        <v>-</v>
      </c>
      <c r="N796" s="413" t="str">
        <f t="shared" si="25"/>
        <v>-</v>
      </c>
    </row>
    <row r="797" spans="1:14" s="251" customFormat="1" ht="12.75" hidden="1" outlineLevel="1">
      <c r="A797" s="361"/>
      <c r="B797" s="252">
        <v>779</v>
      </c>
      <c r="C797" s="252"/>
      <c r="D797" s="252"/>
      <c r="E797" s="252"/>
      <c r="F797" s="252"/>
      <c r="G797" s="252"/>
      <c r="H797" s="252"/>
      <c r="I797" s="396"/>
      <c r="J797" s="252"/>
      <c r="K797" s="399" t="s">
        <v>333</v>
      </c>
      <c r="L797" s="399" t="s">
        <v>333</v>
      </c>
      <c r="M797" s="254" t="str">
        <f t="shared" si="24"/>
        <v>-</v>
      </c>
      <c r="N797" s="413" t="str">
        <f t="shared" si="25"/>
        <v>-</v>
      </c>
    </row>
    <row r="798" spans="1:14" s="251" customFormat="1" ht="12.75" hidden="1" outlineLevel="1">
      <c r="A798" s="361"/>
      <c r="B798" s="252">
        <v>780</v>
      </c>
      <c r="C798" s="252"/>
      <c r="D798" s="252"/>
      <c r="E798" s="252"/>
      <c r="F798" s="252"/>
      <c r="G798" s="252"/>
      <c r="H798" s="252"/>
      <c r="I798" s="396"/>
      <c r="J798" s="252"/>
      <c r="K798" s="399" t="s">
        <v>333</v>
      </c>
      <c r="L798" s="399" t="s">
        <v>333</v>
      </c>
      <c r="M798" s="254" t="str">
        <f t="shared" si="24"/>
        <v>-</v>
      </c>
      <c r="N798" s="413" t="str">
        <f t="shared" si="25"/>
        <v>-</v>
      </c>
    </row>
    <row r="799" spans="1:14" s="251" customFormat="1" ht="12.75" hidden="1" outlineLevel="1">
      <c r="A799" s="361"/>
      <c r="B799" s="252">
        <v>781</v>
      </c>
      <c r="C799" s="252"/>
      <c r="D799" s="252"/>
      <c r="E799" s="252"/>
      <c r="F799" s="252"/>
      <c r="G799" s="252"/>
      <c r="H799" s="252"/>
      <c r="I799" s="396"/>
      <c r="J799" s="252"/>
      <c r="K799" s="399" t="s">
        <v>333</v>
      </c>
      <c r="L799" s="399" t="s">
        <v>333</v>
      </c>
      <c r="M799" s="254" t="str">
        <f t="shared" si="24"/>
        <v>-</v>
      </c>
      <c r="N799" s="413" t="str">
        <f t="shared" si="25"/>
        <v>-</v>
      </c>
    </row>
    <row r="800" spans="1:14" s="251" customFormat="1" ht="12.75" hidden="1" outlineLevel="1">
      <c r="A800" s="361"/>
      <c r="B800" s="252">
        <v>782</v>
      </c>
      <c r="C800" s="252"/>
      <c r="D800" s="252"/>
      <c r="E800" s="252"/>
      <c r="F800" s="252"/>
      <c r="G800" s="252"/>
      <c r="H800" s="252"/>
      <c r="I800" s="396"/>
      <c r="J800" s="252"/>
      <c r="K800" s="399" t="s">
        <v>333</v>
      </c>
      <c r="L800" s="399" t="s">
        <v>333</v>
      </c>
      <c r="M800" s="254" t="str">
        <f t="shared" si="24"/>
        <v>-</v>
      </c>
      <c r="N800" s="413" t="str">
        <f t="shared" si="25"/>
        <v>-</v>
      </c>
    </row>
    <row r="801" spans="1:14" s="251" customFormat="1" ht="12.75" hidden="1" outlineLevel="1">
      <c r="A801" s="361"/>
      <c r="B801" s="252">
        <v>783</v>
      </c>
      <c r="C801" s="252"/>
      <c r="D801" s="252"/>
      <c r="E801" s="252"/>
      <c r="F801" s="252"/>
      <c r="G801" s="252"/>
      <c r="H801" s="252"/>
      <c r="I801" s="396"/>
      <c r="J801" s="252"/>
      <c r="K801" s="399" t="s">
        <v>333</v>
      </c>
      <c r="L801" s="399" t="s">
        <v>333</v>
      </c>
      <c r="M801" s="254" t="str">
        <f t="shared" si="24"/>
        <v>-</v>
      </c>
      <c r="N801" s="413" t="str">
        <f t="shared" si="25"/>
        <v>-</v>
      </c>
    </row>
    <row r="802" spans="1:14" s="251" customFormat="1" ht="12.75" hidden="1" outlineLevel="1">
      <c r="A802" s="361"/>
      <c r="B802" s="252">
        <v>784</v>
      </c>
      <c r="C802" s="252"/>
      <c r="D802" s="252"/>
      <c r="E802" s="252"/>
      <c r="F802" s="252"/>
      <c r="G802" s="252"/>
      <c r="H802" s="252"/>
      <c r="I802" s="396"/>
      <c r="J802" s="252"/>
      <c r="K802" s="399" t="s">
        <v>333</v>
      </c>
      <c r="L802" s="399" t="s">
        <v>333</v>
      </c>
      <c r="M802" s="254" t="str">
        <f t="shared" si="24"/>
        <v>-</v>
      </c>
      <c r="N802" s="413" t="str">
        <f t="shared" si="25"/>
        <v>-</v>
      </c>
    </row>
    <row r="803" spans="1:14" s="251" customFormat="1" ht="12.75" hidden="1" outlineLevel="1">
      <c r="A803" s="361"/>
      <c r="B803" s="252">
        <v>785</v>
      </c>
      <c r="C803" s="252"/>
      <c r="D803" s="252"/>
      <c r="E803" s="252"/>
      <c r="F803" s="252"/>
      <c r="G803" s="252"/>
      <c r="H803" s="252"/>
      <c r="I803" s="396"/>
      <c r="J803" s="252"/>
      <c r="K803" s="399" t="s">
        <v>333</v>
      </c>
      <c r="L803" s="399" t="s">
        <v>333</v>
      </c>
      <c r="M803" s="254" t="str">
        <f t="shared" si="24"/>
        <v>-</v>
      </c>
      <c r="N803" s="413" t="str">
        <f t="shared" si="25"/>
        <v>-</v>
      </c>
    </row>
    <row r="804" spans="1:14" s="251" customFormat="1" ht="12.75" hidden="1" outlineLevel="1">
      <c r="A804" s="361"/>
      <c r="B804" s="252">
        <v>786</v>
      </c>
      <c r="C804" s="252"/>
      <c r="D804" s="252"/>
      <c r="E804" s="252"/>
      <c r="F804" s="252"/>
      <c r="G804" s="252"/>
      <c r="H804" s="252"/>
      <c r="I804" s="396"/>
      <c r="J804" s="252"/>
      <c r="K804" s="399" t="s">
        <v>333</v>
      </c>
      <c r="L804" s="399" t="s">
        <v>333</v>
      </c>
      <c r="M804" s="254" t="str">
        <f t="shared" si="24"/>
        <v>-</v>
      </c>
      <c r="N804" s="413" t="str">
        <f t="shared" si="25"/>
        <v>-</v>
      </c>
    </row>
    <row r="805" spans="1:14" s="251" customFormat="1" ht="12.75" hidden="1" outlineLevel="1">
      <c r="A805" s="361"/>
      <c r="B805" s="252">
        <v>787</v>
      </c>
      <c r="C805" s="252"/>
      <c r="D805" s="252"/>
      <c r="E805" s="252"/>
      <c r="F805" s="252"/>
      <c r="G805" s="252"/>
      <c r="H805" s="252"/>
      <c r="I805" s="396"/>
      <c r="J805" s="252"/>
      <c r="K805" s="399" t="s">
        <v>333</v>
      </c>
      <c r="L805" s="399" t="s">
        <v>333</v>
      </c>
      <c r="M805" s="254" t="str">
        <f t="shared" si="24"/>
        <v>-</v>
      </c>
      <c r="N805" s="413" t="str">
        <f t="shared" si="25"/>
        <v>-</v>
      </c>
    </row>
    <row r="806" spans="1:14" s="251" customFormat="1" ht="12.75" hidden="1" outlineLevel="1">
      <c r="A806" s="361"/>
      <c r="B806" s="252">
        <v>788</v>
      </c>
      <c r="C806" s="252"/>
      <c r="D806" s="252"/>
      <c r="E806" s="252"/>
      <c r="F806" s="252"/>
      <c r="G806" s="252"/>
      <c r="H806" s="252"/>
      <c r="I806" s="396"/>
      <c r="J806" s="252"/>
      <c r="K806" s="399" t="s">
        <v>333</v>
      </c>
      <c r="L806" s="399" t="s">
        <v>333</v>
      </c>
      <c r="M806" s="254" t="str">
        <f t="shared" si="24"/>
        <v>-</v>
      </c>
      <c r="N806" s="413" t="str">
        <f t="shared" si="25"/>
        <v>-</v>
      </c>
    </row>
    <row r="807" spans="1:14" s="251" customFormat="1" ht="12.75" hidden="1" outlineLevel="1">
      <c r="A807" s="361"/>
      <c r="B807" s="252">
        <v>789</v>
      </c>
      <c r="C807" s="252"/>
      <c r="D807" s="252"/>
      <c r="E807" s="252"/>
      <c r="F807" s="252"/>
      <c r="G807" s="252"/>
      <c r="H807" s="252"/>
      <c r="I807" s="396"/>
      <c r="J807" s="252"/>
      <c r="K807" s="399" t="s">
        <v>333</v>
      </c>
      <c r="L807" s="399" t="s">
        <v>333</v>
      </c>
      <c r="M807" s="254" t="str">
        <f t="shared" si="24"/>
        <v>-</v>
      </c>
      <c r="N807" s="413" t="str">
        <f t="shared" si="25"/>
        <v>-</v>
      </c>
    </row>
    <row r="808" spans="1:14" s="251" customFormat="1" ht="12.75" hidden="1" outlineLevel="1">
      <c r="A808" s="361"/>
      <c r="B808" s="252">
        <v>790</v>
      </c>
      <c r="C808" s="252"/>
      <c r="D808" s="252"/>
      <c r="E808" s="252"/>
      <c r="F808" s="252"/>
      <c r="G808" s="252"/>
      <c r="H808" s="252"/>
      <c r="I808" s="396"/>
      <c r="J808" s="252"/>
      <c r="K808" s="399" t="s">
        <v>333</v>
      </c>
      <c r="L808" s="399" t="s">
        <v>333</v>
      </c>
      <c r="M808" s="254" t="str">
        <f t="shared" si="24"/>
        <v>-</v>
      </c>
      <c r="N808" s="413" t="str">
        <f t="shared" si="25"/>
        <v>-</v>
      </c>
    </row>
    <row r="809" spans="1:14" s="251" customFormat="1" ht="12.75" hidden="1" outlineLevel="1">
      <c r="A809" s="361"/>
      <c r="B809" s="252">
        <v>791</v>
      </c>
      <c r="C809" s="252"/>
      <c r="D809" s="252"/>
      <c r="E809" s="252"/>
      <c r="F809" s="252"/>
      <c r="G809" s="252"/>
      <c r="H809" s="252"/>
      <c r="I809" s="396"/>
      <c r="J809" s="252"/>
      <c r="K809" s="399" t="s">
        <v>333</v>
      </c>
      <c r="L809" s="399" t="s">
        <v>333</v>
      </c>
      <c r="M809" s="254" t="str">
        <f t="shared" si="24"/>
        <v>-</v>
      </c>
      <c r="N809" s="413" t="str">
        <f t="shared" si="25"/>
        <v>-</v>
      </c>
    </row>
    <row r="810" spans="1:14" s="251" customFormat="1" ht="12.75" hidden="1" outlineLevel="1">
      <c r="A810" s="361"/>
      <c r="B810" s="252">
        <v>792</v>
      </c>
      <c r="C810" s="252"/>
      <c r="D810" s="252"/>
      <c r="E810" s="252"/>
      <c r="F810" s="252"/>
      <c r="G810" s="252"/>
      <c r="H810" s="252"/>
      <c r="I810" s="396"/>
      <c r="J810" s="252"/>
      <c r="K810" s="399" t="s">
        <v>333</v>
      </c>
      <c r="L810" s="399" t="s">
        <v>333</v>
      </c>
      <c r="M810" s="254" t="str">
        <f t="shared" si="24"/>
        <v>-</v>
      </c>
      <c r="N810" s="413" t="str">
        <f t="shared" si="25"/>
        <v>-</v>
      </c>
    </row>
    <row r="811" spans="1:14" s="251" customFormat="1" ht="12.75" hidden="1" outlineLevel="1">
      <c r="A811" s="361"/>
      <c r="B811" s="252">
        <v>793</v>
      </c>
      <c r="C811" s="252"/>
      <c r="D811" s="252"/>
      <c r="E811" s="252"/>
      <c r="F811" s="252"/>
      <c r="G811" s="252"/>
      <c r="H811" s="252"/>
      <c r="I811" s="396"/>
      <c r="J811" s="252"/>
      <c r="K811" s="399" t="s">
        <v>333</v>
      </c>
      <c r="L811" s="399" t="s">
        <v>333</v>
      </c>
      <c r="M811" s="254" t="str">
        <f t="shared" si="24"/>
        <v>-</v>
      </c>
      <c r="N811" s="413" t="str">
        <f t="shared" si="25"/>
        <v>-</v>
      </c>
    </row>
    <row r="812" spans="1:14" s="251" customFormat="1" ht="12.75" hidden="1" outlineLevel="1">
      <c r="A812" s="361"/>
      <c r="B812" s="252">
        <v>794</v>
      </c>
      <c r="C812" s="252"/>
      <c r="D812" s="252"/>
      <c r="E812" s="252"/>
      <c r="F812" s="252"/>
      <c r="G812" s="252"/>
      <c r="H812" s="252"/>
      <c r="I812" s="396"/>
      <c r="J812" s="252"/>
      <c r="K812" s="399" t="s">
        <v>333</v>
      </c>
      <c r="L812" s="399" t="s">
        <v>333</v>
      </c>
      <c r="M812" s="254" t="str">
        <f t="shared" si="24"/>
        <v>-</v>
      </c>
      <c r="N812" s="413" t="str">
        <f t="shared" si="25"/>
        <v>-</v>
      </c>
    </row>
    <row r="813" spans="1:14" s="251" customFormat="1" ht="12.75" hidden="1" outlineLevel="1">
      <c r="A813" s="361"/>
      <c r="B813" s="252">
        <v>795</v>
      </c>
      <c r="C813" s="252"/>
      <c r="D813" s="252"/>
      <c r="E813" s="252"/>
      <c r="F813" s="252"/>
      <c r="G813" s="252"/>
      <c r="H813" s="252"/>
      <c r="I813" s="396"/>
      <c r="J813" s="252"/>
      <c r="K813" s="399" t="s">
        <v>333</v>
      </c>
      <c r="L813" s="399" t="s">
        <v>333</v>
      </c>
      <c r="M813" s="254" t="str">
        <f t="shared" si="24"/>
        <v>-</v>
      </c>
      <c r="N813" s="413" t="str">
        <f t="shared" si="25"/>
        <v>-</v>
      </c>
    </row>
    <row r="814" spans="1:14" s="251" customFormat="1" ht="12.75" hidden="1" outlineLevel="1">
      <c r="A814" s="361"/>
      <c r="B814" s="252">
        <v>796</v>
      </c>
      <c r="C814" s="252"/>
      <c r="D814" s="252"/>
      <c r="E814" s="252"/>
      <c r="F814" s="252"/>
      <c r="G814" s="252"/>
      <c r="H814" s="252"/>
      <c r="I814" s="396"/>
      <c r="J814" s="252"/>
      <c r="K814" s="399" t="s">
        <v>333</v>
      </c>
      <c r="L814" s="399" t="s">
        <v>333</v>
      </c>
      <c r="M814" s="254" t="str">
        <f t="shared" si="24"/>
        <v>-</v>
      </c>
      <c r="N814" s="413" t="str">
        <f t="shared" si="25"/>
        <v>-</v>
      </c>
    </row>
    <row r="815" spans="1:14" s="251" customFormat="1" ht="12.75" hidden="1" outlineLevel="1">
      <c r="A815" s="361"/>
      <c r="B815" s="252">
        <v>797</v>
      </c>
      <c r="C815" s="252"/>
      <c r="D815" s="252"/>
      <c r="E815" s="252"/>
      <c r="F815" s="252"/>
      <c r="G815" s="252"/>
      <c r="H815" s="252"/>
      <c r="I815" s="396"/>
      <c r="J815" s="252"/>
      <c r="K815" s="399" t="s">
        <v>333</v>
      </c>
      <c r="L815" s="399" t="s">
        <v>333</v>
      </c>
      <c r="M815" s="254" t="str">
        <f t="shared" si="24"/>
        <v>-</v>
      </c>
      <c r="N815" s="413" t="str">
        <f t="shared" si="25"/>
        <v>-</v>
      </c>
    </row>
    <row r="816" spans="1:14" s="251" customFormat="1" ht="12.75" hidden="1" outlineLevel="1">
      <c r="A816" s="361"/>
      <c r="B816" s="252">
        <v>798</v>
      </c>
      <c r="C816" s="252"/>
      <c r="D816" s="252"/>
      <c r="E816" s="252"/>
      <c r="F816" s="252"/>
      <c r="G816" s="252"/>
      <c r="H816" s="252"/>
      <c r="I816" s="396"/>
      <c r="J816" s="252"/>
      <c r="K816" s="399" t="s">
        <v>333</v>
      </c>
      <c r="L816" s="399" t="s">
        <v>333</v>
      </c>
      <c r="M816" s="254" t="str">
        <f t="shared" si="24"/>
        <v>-</v>
      </c>
      <c r="N816" s="413" t="str">
        <f t="shared" si="25"/>
        <v>-</v>
      </c>
    </row>
    <row r="817" spans="1:14" s="251" customFormat="1" ht="12.75" hidden="1" outlineLevel="1">
      <c r="A817" s="361"/>
      <c r="B817" s="252">
        <v>799</v>
      </c>
      <c r="C817" s="252"/>
      <c r="D817" s="252"/>
      <c r="E817" s="252"/>
      <c r="F817" s="252"/>
      <c r="G817" s="252"/>
      <c r="H817" s="252"/>
      <c r="I817" s="396"/>
      <c r="J817" s="252"/>
      <c r="K817" s="399" t="s">
        <v>333</v>
      </c>
      <c r="L817" s="399" t="s">
        <v>333</v>
      </c>
      <c r="M817" s="254" t="str">
        <f t="shared" si="24"/>
        <v>-</v>
      </c>
      <c r="N817" s="413" t="str">
        <f t="shared" si="25"/>
        <v>-</v>
      </c>
    </row>
    <row r="818" spans="1:14" s="251" customFormat="1" ht="12.75" hidden="1" outlineLevel="1">
      <c r="A818" s="361"/>
      <c r="B818" s="252">
        <v>800</v>
      </c>
      <c r="C818" s="252"/>
      <c r="D818" s="252"/>
      <c r="E818" s="252"/>
      <c r="F818" s="252"/>
      <c r="G818" s="252"/>
      <c r="H818" s="252"/>
      <c r="I818" s="396"/>
      <c r="J818" s="252"/>
      <c r="K818" s="399" t="s">
        <v>333</v>
      </c>
      <c r="L818" s="399" t="s">
        <v>333</v>
      </c>
      <c r="M818" s="254" t="str">
        <f t="shared" si="24"/>
        <v>-</v>
      </c>
      <c r="N818" s="413" t="str">
        <f t="shared" si="25"/>
        <v>-</v>
      </c>
    </row>
    <row r="819" spans="1:14" s="251" customFormat="1" ht="12.75" hidden="1" outlineLevel="1">
      <c r="A819" s="361"/>
      <c r="B819" s="252">
        <v>801</v>
      </c>
      <c r="C819" s="252"/>
      <c r="D819" s="252"/>
      <c r="E819" s="252"/>
      <c r="F819" s="252"/>
      <c r="G819" s="252"/>
      <c r="H819" s="252"/>
      <c r="I819" s="396"/>
      <c r="J819" s="252"/>
      <c r="K819" s="399" t="s">
        <v>333</v>
      </c>
      <c r="L819" s="399" t="s">
        <v>333</v>
      </c>
      <c r="M819" s="254" t="str">
        <f t="shared" si="24"/>
        <v>-</v>
      </c>
      <c r="N819" s="413" t="str">
        <f t="shared" si="25"/>
        <v>-</v>
      </c>
    </row>
    <row r="820" spans="1:14" s="251" customFormat="1" ht="12.75" hidden="1" outlineLevel="1">
      <c r="A820" s="361"/>
      <c r="B820" s="252">
        <v>802</v>
      </c>
      <c r="C820" s="252"/>
      <c r="D820" s="252"/>
      <c r="E820" s="252"/>
      <c r="F820" s="252"/>
      <c r="G820" s="252"/>
      <c r="H820" s="252"/>
      <c r="I820" s="396"/>
      <c r="J820" s="252"/>
      <c r="K820" s="399" t="s">
        <v>333</v>
      </c>
      <c r="L820" s="399" t="s">
        <v>333</v>
      </c>
      <c r="M820" s="254" t="str">
        <f t="shared" si="24"/>
        <v>-</v>
      </c>
      <c r="N820" s="413" t="str">
        <f t="shared" si="25"/>
        <v>-</v>
      </c>
    </row>
    <row r="821" spans="1:14" s="251" customFormat="1" ht="12.75" hidden="1" outlineLevel="1">
      <c r="A821" s="361"/>
      <c r="B821" s="252">
        <v>803</v>
      </c>
      <c r="C821" s="252"/>
      <c r="D821" s="252"/>
      <c r="E821" s="252"/>
      <c r="F821" s="252"/>
      <c r="G821" s="252"/>
      <c r="H821" s="252"/>
      <c r="I821" s="396"/>
      <c r="J821" s="252"/>
      <c r="K821" s="399" t="s">
        <v>333</v>
      </c>
      <c r="L821" s="399" t="s">
        <v>333</v>
      </c>
      <c r="M821" s="254" t="str">
        <f t="shared" si="24"/>
        <v>-</v>
      </c>
      <c r="N821" s="413" t="str">
        <f t="shared" si="25"/>
        <v>-</v>
      </c>
    </row>
    <row r="822" spans="1:14" s="251" customFormat="1" ht="12.75" hidden="1" outlineLevel="1">
      <c r="A822" s="361"/>
      <c r="B822" s="252">
        <v>804</v>
      </c>
      <c r="C822" s="252"/>
      <c r="D822" s="252"/>
      <c r="E822" s="252"/>
      <c r="F822" s="252"/>
      <c r="G822" s="252"/>
      <c r="H822" s="252"/>
      <c r="I822" s="396"/>
      <c r="J822" s="252"/>
      <c r="K822" s="399" t="s">
        <v>333</v>
      </c>
      <c r="L822" s="399" t="s">
        <v>333</v>
      </c>
      <c r="M822" s="254" t="str">
        <f t="shared" si="24"/>
        <v>-</v>
      </c>
      <c r="N822" s="413" t="str">
        <f t="shared" si="25"/>
        <v>-</v>
      </c>
    </row>
    <row r="823" spans="1:14" s="251" customFormat="1" ht="12.75" hidden="1" outlineLevel="1">
      <c r="A823" s="361"/>
      <c r="B823" s="252">
        <v>805</v>
      </c>
      <c r="C823" s="252"/>
      <c r="D823" s="252"/>
      <c r="E823" s="252"/>
      <c r="F823" s="252"/>
      <c r="G823" s="252"/>
      <c r="H823" s="252"/>
      <c r="I823" s="396"/>
      <c r="J823" s="252"/>
      <c r="K823" s="399" t="s">
        <v>333</v>
      </c>
      <c r="L823" s="399" t="s">
        <v>333</v>
      </c>
      <c r="M823" s="254" t="str">
        <f t="shared" si="24"/>
        <v>-</v>
      </c>
      <c r="N823" s="413" t="str">
        <f t="shared" si="25"/>
        <v>-</v>
      </c>
    </row>
    <row r="824" spans="1:14" s="251" customFormat="1" ht="12.75" hidden="1" outlineLevel="1">
      <c r="A824" s="361"/>
      <c r="B824" s="252">
        <v>806</v>
      </c>
      <c r="C824" s="252"/>
      <c r="D824" s="252"/>
      <c r="E824" s="252"/>
      <c r="F824" s="252"/>
      <c r="G824" s="252"/>
      <c r="H824" s="252"/>
      <c r="I824" s="396"/>
      <c r="J824" s="252"/>
      <c r="K824" s="399" t="s">
        <v>333</v>
      </c>
      <c r="L824" s="399" t="s">
        <v>333</v>
      </c>
      <c r="M824" s="254" t="str">
        <f t="shared" si="24"/>
        <v>-</v>
      </c>
      <c r="N824" s="413" t="str">
        <f t="shared" si="25"/>
        <v>-</v>
      </c>
    </row>
    <row r="825" spans="1:14" s="251" customFormat="1" ht="12.75" hidden="1" outlineLevel="1">
      <c r="A825" s="361"/>
      <c r="B825" s="252">
        <v>807</v>
      </c>
      <c r="C825" s="252"/>
      <c r="D825" s="252"/>
      <c r="E825" s="252"/>
      <c r="F825" s="252"/>
      <c r="G825" s="252"/>
      <c r="H825" s="252"/>
      <c r="I825" s="396"/>
      <c r="J825" s="252"/>
      <c r="K825" s="399" t="s">
        <v>333</v>
      </c>
      <c r="L825" s="399" t="s">
        <v>333</v>
      </c>
      <c r="M825" s="254" t="str">
        <f t="shared" si="24"/>
        <v>-</v>
      </c>
      <c r="N825" s="413" t="str">
        <f t="shared" si="25"/>
        <v>-</v>
      </c>
    </row>
    <row r="826" spans="1:14" s="251" customFormat="1" ht="12.75" hidden="1" outlineLevel="1">
      <c r="A826" s="361"/>
      <c r="B826" s="252">
        <v>808</v>
      </c>
      <c r="C826" s="252"/>
      <c r="D826" s="252"/>
      <c r="E826" s="252"/>
      <c r="F826" s="252"/>
      <c r="G826" s="252"/>
      <c r="H826" s="252"/>
      <c r="I826" s="396"/>
      <c r="J826" s="252"/>
      <c r="K826" s="399" t="s">
        <v>333</v>
      </c>
      <c r="L826" s="399" t="s">
        <v>333</v>
      </c>
      <c r="M826" s="254" t="str">
        <f t="shared" si="24"/>
        <v>-</v>
      </c>
      <c r="N826" s="413" t="str">
        <f t="shared" si="25"/>
        <v>-</v>
      </c>
    </row>
    <row r="827" spans="1:14" s="251" customFormat="1" ht="12.75" hidden="1" outlineLevel="1">
      <c r="A827" s="361"/>
      <c r="B827" s="252">
        <v>809</v>
      </c>
      <c r="C827" s="252"/>
      <c r="D827" s="252"/>
      <c r="E827" s="252"/>
      <c r="F827" s="252"/>
      <c r="G827" s="252"/>
      <c r="H827" s="252"/>
      <c r="I827" s="396"/>
      <c r="J827" s="252"/>
      <c r="K827" s="399" t="s">
        <v>333</v>
      </c>
      <c r="L827" s="399" t="s">
        <v>333</v>
      </c>
      <c r="M827" s="254" t="str">
        <f t="shared" si="24"/>
        <v>-</v>
      </c>
      <c r="N827" s="413" t="str">
        <f t="shared" si="25"/>
        <v>-</v>
      </c>
    </row>
    <row r="828" spans="1:14" s="251" customFormat="1" ht="12.75" hidden="1" outlineLevel="1">
      <c r="A828" s="361"/>
      <c r="B828" s="252">
        <v>810</v>
      </c>
      <c r="C828" s="252"/>
      <c r="D828" s="252"/>
      <c r="E828" s="252"/>
      <c r="F828" s="252"/>
      <c r="G828" s="252"/>
      <c r="H828" s="252"/>
      <c r="I828" s="396"/>
      <c r="J828" s="252"/>
      <c r="K828" s="399" t="s">
        <v>333</v>
      </c>
      <c r="L828" s="399" t="s">
        <v>333</v>
      </c>
      <c r="M828" s="254" t="str">
        <f t="shared" si="24"/>
        <v>-</v>
      </c>
      <c r="N828" s="413" t="str">
        <f t="shared" si="25"/>
        <v>-</v>
      </c>
    </row>
    <row r="829" spans="1:14" s="251" customFormat="1" ht="12.75" hidden="1" outlineLevel="1">
      <c r="A829" s="361"/>
      <c r="B829" s="252">
        <v>811</v>
      </c>
      <c r="C829" s="252"/>
      <c r="D829" s="252"/>
      <c r="E829" s="252"/>
      <c r="F829" s="252"/>
      <c r="G829" s="252"/>
      <c r="H829" s="252"/>
      <c r="I829" s="396"/>
      <c r="J829" s="252"/>
      <c r="K829" s="399" t="s">
        <v>333</v>
      </c>
      <c r="L829" s="399" t="s">
        <v>333</v>
      </c>
      <c r="M829" s="254" t="str">
        <f t="shared" si="24"/>
        <v>-</v>
      </c>
      <c r="N829" s="413" t="str">
        <f t="shared" si="25"/>
        <v>-</v>
      </c>
    </row>
    <row r="830" spans="1:14" s="251" customFormat="1" ht="12.75" hidden="1" outlineLevel="1">
      <c r="A830" s="361"/>
      <c r="B830" s="252">
        <v>812</v>
      </c>
      <c r="C830" s="252"/>
      <c r="D830" s="252"/>
      <c r="E830" s="252"/>
      <c r="F830" s="252"/>
      <c r="G830" s="252"/>
      <c r="H830" s="252"/>
      <c r="I830" s="396"/>
      <c r="J830" s="252"/>
      <c r="K830" s="399" t="s">
        <v>333</v>
      </c>
      <c r="L830" s="399" t="s">
        <v>333</v>
      </c>
      <c r="M830" s="254" t="str">
        <f t="shared" si="24"/>
        <v>-</v>
      </c>
      <c r="N830" s="413" t="str">
        <f t="shared" si="25"/>
        <v>-</v>
      </c>
    </row>
    <row r="831" spans="1:14" s="251" customFormat="1" ht="12.75" hidden="1" outlineLevel="1">
      <c r="A831" s="361"/>
      <c r="B831" s="252">
        <v>813</v>
      </c>
      <c r="C831" s="252"/>
      <c r="D831" s="252"/>
      <c r="E831" s="252"/>
      <c r="F831" s="252"/>
      <c r="G831" s="252"/>
      <c r="H831" s="252"/>
      <c r="I831" s="396"/>
      <c r="J831" s="252"/>
      <c r="K831" s="399" t="s">
        <v>333</v>
      </c>
      <c r="L831" s="399" t="s">
        <v>333</v>
      </c>
      <c r="M831" s="254" t="str">
        <f t="shared" si="24"/>
        <v>-</v>
      </c>
      <c r="N831" s="413" t="str">
        <f t="shared" si="25"/>
        <v>-</v>
      </c>
    </row>
    <row r="832" spans="1:14" s="251" customFormat="1" ht="12.75" hidden="1" outlineLevel="1">
      <c r="A832" s="361"/>
      <c r="B832" s="252">
        <v>814</v>
      </c>
      <c r="C832" s="252"/>
      <c r="D832" s="252"/>
      <c r="E832" s="252"/>
      <c r="F832" s="252"/>
      <c r="G832" s="252"/>
      <c r="H832" s="252"/>
      <c r="I832" s="396"/>
      <c r="J832" s="252"/>
      <c r="K832" s="399" t="s">
        <v>333</v>
      </c>
      <c r="L832" s="399" t="s">
        <v>333</v>
      </c>
      <c r="M832" s="254" t="str">
        <f t="shared" si="24"/>
        <v>-</v>
      </c>
      <c r="N832" s="413" t="str">
        <f t="shared" si="25"/>
        <v>-</v>
      </c>
    </row>
    <row r="833" spans="1:14" s="251" customFormat="1" ht="12.75" hidden="1" outlineLevel="1">
      <c r="A833" s="361"/>
      <c r="B833" s="252">
        <v>815</v>
      </c>
      <c r="C833" s="252"/>
      <c r="D833" s="252"/>
      <c r="E833" s="252"/>
      <c r="F833" s="252"/>
      <c r="G833" s="252"/>
      <c r="H833" s="252"/>
      <c r="I833" s="396"/>
      <c r="J833" s="252"/>
      <c r="K833" s="399" t="s">
        <v>333</v>
      </c>
      <c r="L833" s="399" t="s">
        <v>333</v>
      </c>
      <c r="M833" s="254" t="str">
        <f t="shared" si="24"/>
        <v>-</v>
      </c>
      <c r="N833" s="413" t="str">
        <f t="shared" si="25"/>
        <v>-</v>
      </c>
    </row>
    <row r="834" spans="1:14" s="251" customFormat="1" ht="12.75" hidden="1" outlineLevel="1">
      <c r="A834" s="361"/>
      <c r="B834" s="252">
        <v>816</v>
      </c>
      <c r="C834" s="252"/>
      <c r="D834" s="252"/>
      <c r="E834" s="252"/>
      <c r="F834" s="252"/>
      <c r="G834" s="252"/>
      <c r="H834" s="252"/>
      <c r="I834" s="396"/>
      <c r="J834" s="252"/>
      <c r="K834" s="399" t="s">
        <v>333</v>
      </c>
      <c r="L834" s="399" t="s">
        <v>333</v>
      </c>
      <c r="M834" s="254" t="str">
        <f t="shared" si="24"/>
        <v>-</v>
      </c>
      <c r="N834" s="413" t="str">
        <f t="shared" si="25"/>
        <v>-</v>
      </c>
    </row>
    <row r="835" spans="1:14" s="251" customFormat="1" ht="12.75" hidden="1" outlineLevel="1">
      <c r="A835" s="361"/>
      <c r="B835" s="252">
        <v>817</v>
      </c>
      <c r="C835" s="252"/>
      <c r="D835" s="252"/>
      <c r="E835" s="252"/>
      <c r="F835" s="252"/>
      <c r="G835" s="252"/>
      <c r="H835" s="252"/>
      <c r="I835" s="396"/>
      <c r="J835" s="252"/>
      <c r="K835" s="399" t="s">
        <v>333</v>
      </c>
      <c r="L835" s="399" t="s">
        <v>333</v>
      </c>
      <c r="M835" s="254" t="str">
        <f t="shared" si="24"/>
        <v>-</v>
      </c>
      <c r="N835" s="413" t="str">
        <f t="shared" si="25"/>
        <v>-</v>
      </c>
    </row>
    <row r="836" spans="1:14" s="251" customFormat="1" ht="12.75" hidden="1" outlineLevel="1">
      <c r="A836" s="361"/>
      <c r="B836" s="252">
        <v>818</v>
      </c>
      <c r="C836" s="252"/>
      <c r="D836" s="252"/>
      <c r="E836" s="252"/>
      <c r="F836" s="252"/>
      <c r="G836" s="252"/>
      <c r="H836" s="252"/>
      <c r="I836" s="396"/>
      <c r="J836" s="252"/>
      <c r="K836" s="399" t="s">
        <v>333</v>
      </c>
      <c r="L836" s="399" t="s">
        <v>333</v>
      </c>
      <c r="M836" s="254" t="str">
        <f t="shared" si="24"/>
        <v>-</v>
      </c>
      <c r="N836" s="413" t="str">
        <f t="shared" si="25"/>
        <v>-</v>
      </c>
    </row>
    <row r="837" spans="1:14" s="251" customFormat="1" ht="12.75" hidden="1" outlineLevel="1">
      <c r="A837" s="361"/>
      <c r="B837" s="252">
        <v>819</v>
      </c>
      <c r="C837" s="252"/>
      <c r="D837" s="252"/>
      <c r="E837" s="252"/>
      <c r="F837" s="252"/>
      <c r="G837" s="252"/>
      <c r="H837" s="252"/>
      <c r="I837" s="396"/>
      <c r="J837" s="252"/>
      <c r="K837" s="399" t="s">
        <v>333</v>
      </c>
      <c r="L837" s="399" t="s">
        <v>333</v>
      </c>
      <c r="M837" s="254" t="str">
        <f t="shared" si="24"/>
        <v>-</v>
      </c>
      <c r="N837" s="413" t="str">
        <f t="shared" si="25"/>
        <v>-</v>
      </c>
    </row>
    <row r="838" spans="1:14" s="251" customFormat="1" ht="12.75" hidden="1" outlineLevel="1">
      <c r="A838" s="361"/>
      <c r="B838" s="252">
        <v>820</v>
      </c>
      <c r="C838" s="252"/>
      <c r="D838" s="252"/>
      <c r="E838" s="252"/>
      <c r="F838" s="252"/>
      <c r="G838" s="252"/>
      <c r="H838" s="252"/>
      <c r="I838" s="396"/>
      <c r="J838" s="252"/>
      <c r="K838" s="399" t="s">
        <v>333</v>
      </c>
      <c r="L838" s="399" t="s">
        <v>333</v>
      </c>
      <c r="M838" s="254" t="str">
        <f t="shared" si="24"/>
        <v>-</v>
      </c>
      <c r="N838" s="413" t="str">
        <f t="shared" si="25"/>
        <v>-</v>
      </c>
    </row>
    <row r="839" spans="1:14" s="251" customFormat="1" ht="12.75" hidden="1" outlineLevel="1">
      <c r="A839" s="361"/>
      <c r="B839" s="252">
        <v>821</v>
      </c>
      <c r="C839" s="252"/>
      <c r="D839" s="252"/>
      <c r="E839" s="252"/>
      <c r="F839" s="252"/>
      <c r="G839" s="252"/>
      <c r="H839" s="252"/>
      <c r="I839" s="396"/>
      <c r="J839" s="252"/>
      <c r="K839" s="399" t="s">
        <v>333</v>
      </c>
      <c r="L839" s="399" t="s">
        <v>333</v>
      </c>
      <c r="M839" s="254" t="str">
        <f t="shared" si="24"/>
        <v>-</v>
      </c>
      <c r="N839" s="413" t="str">
        <f t="shared" si="25"/>
        <v>-</v>
      </c>
    </row>
    <row r="840" spans="1:14" s="251" customFormat="1" ht="12.75" hidden="1" outlineLevel="1">
      <c r="A840" s="361"/>
      <c r="B840" s="252">
        <v>822</v>
      </c>
      <c r="C840" s="252"/>
      <c r="D840" s="252"/>
      <c r="E840" s="252"/>
      <c r="F840" s="252"/>
      <c r="G840" s="252"/>
      <c r="H840" s="252"/>
      <c r="I840" s="396"/>
      <c r="J840" s="252"/>
      <c r="K840" s="399" t="s">
        <v>333</v>
      </c>
      <c r="L840" s="399" t="s">
        <v>333</v>
      </c>
      <c r="M840" s="254" t="str">
        <f t="shared" si="24"/>
        <v>-</v>
      </c>
      <c r="N840" s="413" t="str">
        <f t="shared" si="25"/>
        <v>-</v>
      </c>
    </row>
    <row r="841" spans="1:14" s="251" customFormat="1" ht="12.75" hidden="1" outlineLevel="1">
      <c r="A841" s="361"/>
      <c r="B841" s="252">
        <v>823</v>
      </c>
      <c r="C841" s="252"/>
      <c r="D841" s="252"/>
      <c r="E841" s="252"/>
      <c r="F841" s="252"/>
      <c r="G841" s="252"/>
      <c r="H841" s="252"/>
      <c r="I841" s="396"/>
      <c r="J841" s="252"/>
      <c r="K841" s="399" t="s">
        <v>333</v>
      </c>
      <c r="L841" s="399" t="s">
        <v>333</v>
      </c>
      <c r="M841" s="254" t="str">
        <f t="shared" si="24"/>
        <v>-</v>
      </c>
      <c r="N841" s="413" t="str">
        <f t="shared" si="25"/>
        <v>-</v>
      </c>
    </row>
    <row r="842" spans="1:14" s="251" customFormat="1" ht="12.75" hidden="1" outlineLevel="1">
      <c r="A842" s="361"/>
      <c r="B842" s="252">
        <v>824</v>
      </c>
      <c r="C842" s="252"/>
      <c r="D842" s="252"/>
      <c r="E842" s="252"/>
      <c r="F842" s="252"/>
      <c r="G842" s="252"/>
      <c r="H842" s="252"/>
      <c r="I842" s="396"/>
      <c r="J842" s="252"/>
      <c r="K842" s="399" t="s">
        <v>333</v>
      </c>
      <c r="L842" s="399" t="s">
        <v>333</v>
      </c>
      <c r="M842" s="254" t="str">
        <f t="shared" si="24"/>
        <v>-</v>
      </c>
      <c r="N842" s="413" t="str">
        <f t="shared" si="25"/>
        <v>-</v>
      </c>
    </row>
    <row r="843" spans="1:14" s="251" customFormat="1" ht="12.75" hidden="1" outlineLevel="1">
      <c r="A843" s="361"/>
      <c r="B843" s="252">
        <v>825</v>
      </c>
      <c r="C843" s="252"/>
      <c r="D843" s="252"/>
      <c r="E843" s="252"/>
      <c r="F843" s="252"/>
      <c r="G843" s="252"/>
      <c r="H843" s="252"/>
      <c r="I843" s="396"/>
      <c r="J843" s="252"/>
      <c r="K843" s="399" t="s">
        <v>333</v>
      </c>
      <c r="L843" s="399" t="s">
        <v>333</v>
      </c>
      <c r="M843" s="254" t="str">
        <f t="shared" si="24"/>
        <v>-</v>
      </c>
      <c r="N843" s="413" t="str">
        <f t="shared" si="25"/>
        <v>-</v>
      </c>
    </row>
    <row r="844" spans="1:14" s="251" customFormat="1" ht="12.75" hidden="1" outlineLevel="1">
      <c r="A844" s="361"/>
      <c r="B844" s="252">
        <v>826</v>
      </c>
      <c r="C844" s="252"/>
      <c r="D844" s="252"/>
      <c r="E844" s="252"/>
      <c r="F844" s="252"/>
      <c r="G844" s="252"/>
      <c r="H844" s="252"/>
      <c r="I844" s="396"/>
      <c r="J844" s="252"/>
      <c r="K844" s="399" t="s">
        <v>333</v>
      </c>
      <c r="L844" s="399" t="s">
        <v>333</v>
      </c>
      <c r="M844" s="254" t="str">
        <f t="shared" si="24"/>
        <v>-</v>
      </c>
      <c r="N844" s="413" t="str">
        <f t="shared" si="25"/>
        <v>-</v>
      </c>
    </row>
    <row r="845" spans="1:14" s="251" customFormat="1" ht="12.75" hidden="1" outlineLevel="1">
      <c r="A845" s="361"/>
      <c r="B845" s="252">
        <v>827</v>
      </c>
      <c r="C845" s="252"/>
      <c r="D845" s="252"/>
      <c r="E845" s="252"/>
      <c r="F845" s="252"/>
      <c r="G845" s="252"/>
      <c r="H845" s="252"/>
      <c r="I845" s="396"/>
      <c r="J845" s="252"/>
      <c r="K845" s="399" t="s">
        <v>333</v>
      </c>
      <c r="L845" s="399" t="s">
        <v>333</v>
      </c>
      <c r="M845" s="254" t="str">
        <f t="shared" si="24"/>
        <v>-</v>
      </c>
      <c r="N845" s="413" t="str">
        <f t="shared" si="25"/>
        <v>-</v>
      </c>
    </row>
    <row r="846" spans="1:14" s="251" customFormat="1" ht="12.75" hidden="1" outlineLevel="1">
      <c r="A846" s="361"/>
      <c r="B846" s="252">
        <v>828</v>
      </c>
      <c r="C846" s="252"/>
      <c r="D846" s="252"/>
      <c r="E846" s="252"/>
      <c r="F846" s="252"/>
      <c r="G846" s="252"/>
      <c r="H846" s="252"/>
      <c r="I846" s="396"/>
      <c r="J846" s="252"/>
      <c r="K846" s="399" t="s">
        <v>333</v>
      </c>
      <c r="L846" s="399" t="s">
        <v>333</v>
      </c>
      <c r="M846" s="254" t="str">
        <f t="shared" si="24"/>
        <v>-</v>
      </c>
      <c r="N846" s="413" t="str">
        <f t="shared" si="25"/>
        <v>-</v>
      </c>
    </row>
    <row r="847" spans="1:14" s="251" customFormat="1" ht="12.75" hidden="1" outlineLevel="1">
      <c r="A847" s="361"/>
      <c r="B847" s="252">
        <v>829</v>
      </c>
      <c r="C847" s="252"/>
      <c r="D847" s="252"/>
      <c r="E847" s="252"/>
      <c r="F847" s="252"/>
      <c r="G847" s="252"/>
      <c r="H847" s="252"/>
      <c r="I847" s="396"/>
      <c r="J847" s="252"/>
      <c r="K847" s="399" t="s">
        <v>333</v>
      </c>
      <c r="L847" s="399" t="s">
        <v>333</v>
      </c>
      <c r="M847" s="254" t="str">
        <f t="shared" si="24"/>
        <v>-</v>
      </c>
      <c r="N847" s="413" t="str">
        <f t="shared" si="25"/>
        <v>-</v>
      </c>
    </row>
    <row r="848" spans="1:14" s="251" customFormat="1" ht="12.75" hidden="1" outlineLevel="1">
      <c r="A848" s="361"/>
      <c r="B848" s="252">
        <v>830</v>
      </c>
      <c r="C848" s="252"/>
      <c r="D848" s="252"/>
      <c r="E848" s="252"/>
      <c r="F848" s="252"/>
      <c r="G848" s="252"/>
      <c r="H848" s="252"/>
      <c r="I848" s="396"/>
      <c r="J848" s="252"/>
      <c r="K848" s="399" t="s">
        <v>333</v>
      </c>
      <c r="L848" s="399" t="s">
        <v>333</v>
      </c>
      <c r="M848" s="254" t="str">
        <f t="shared" si="24"/>
        <v>-</v>
      </c>
      <c r="N848" s="413" t="str">
        <f t="shared" si="25"/>
        <v>-</v>
      </c>
    </row>
    <row r="849" spans="1:14" s="251" customFormat="1" ht="12.75" hidden="1" outlineLevel="1">
      <c r="A849" s="361"/>
      <c r="B849" s="252">
        <v>831</v>
      </c>
      <c r="C849" s="252"/>
      <c r="D849" s="252"/>
      <c r="E849" s="252"/>
      <c r="F849" s="252"/>
      <c r="G849" s="252"/>
      <c r="H849" s="252"/>
      <c r="I849" s="396"/>
      <c r="J849" s="252"/>
      <c r="K849" s="399" t="s">
        <v>333</v>
      </c>
      <c r="L849" s="399" t="s">
        <v>333</v>
      </c>
      <c r="M849" s="254" t="str">
        <f t="shared" si="24"/>
        <v>-</v>
      </c>
      <c r="N849" s="413" t="str">
        <f t="shared" si="25"/>
        <v>-</v>
      </c>
    </row>
    <row r="850" spans="1:14" s="251" customFormat="1" ht="12.75" hidden="1" outlineLevel="1">
      <c r="A850" s="361"/>
      <c r="B850" s="252">
        <v>832</v>
      </c>
      <c r="C850" s="252"/>
      <c r="D850" s="252"/>
      <c r="E850" s="252"/>
      <c r="F850" s="252"/>
      <c r="G850" s="252"/>
      <c r="H850" s="252"/>
      <c r="I850" s="396"/>
      <c r="J850" s="252"/>
      <c r="K850" s="399" t="s">
        <v>333</v>
      </c>
      <c r="L850" s="399" t="s">
        <v>333</v>
      </c>
      <c r="M850" s="254" t="str">
        <f t="shared" si="24"/>
        <v>-</v>
      </c>
      <c r="N850" s="413" t="str">
        <f t="shared" si="25"/>
        <v>-</v>
      </c>
    </row>
    <row r="851" spans="1:14" s="251" customFormat="1" ht="12.75" hidden="1" outlineLevel="1">
      <c r="A851" s="361"/>
      <c r="B851" s="252">
        <v>833</v>
      </c>
      <c r="C851" s="252"/>
      <c r="D851" s="252"/>
      <c r="E851" s="252"/>
      <c r="F851" s="252"/>
      <c r="G851" s="252"/>
      <c r="H851" s="252"/>
      <c r="I851" s="396"/>
      <c r="J851" s="252"/>
      <c r="K851" s="399" t="s">
        <v>333</v>
      </c>
      <c r="L851" s="399" t="s">
        <v>333</v>
      </c>
      <c r="M851" s="254" t="str">
        <f t="shared" si="24"/>
        <v>-</v>
      </c>
      <c r="N851" s="413" t="str">
        <f t="shared" si="25"/>
        <v>-</v>
      </c>
    </row>
    <row r="852" spans="1:14" s="251" customFormat="1" ht="12.75" hidden="1" outlineLevel="1">
      <c r="A852" s="361"/>
      <c r="B852" s="252">
        <v>834</v>
      </c>
      <c r="C852" s="252"/>
      <c r="D852" s="252"/>
      <c r="E852" s="252"/>
      <c r="F852" s="252"/>
      <c r="G852" s="252"/>
      <c r="H852" s="252"/>
      <c r="I852" s="396"/>
      <c r="J852" s="252"/>
      <c r="K852" s="399" t="s">
        <v>333</v>
      </c>
      <c r="L852" s="399" t="s">
        <v>333</v>
      </c>
      <c r="M852" s="254" t="str">
        <f t="shared" ref="M852:M915" si="26">IF(H852=0,"-",IF(AND(H852&gt;=$L$13,H852&lt;=$K$11),"Корректная дата", "Некорректная дата"))</f>
        <v>-</v>
      </c>
      <c r="N852" s="413" t="str">
        <f t="shared" ref="N852:N915" si="27">IF(ISERROR(I852*1)=TRUE,"Некорректный формат",IF(I852&gt;=100000,"Корректная сумма", IF(I852=0,"-","Рекомендуемая мин. сумма в п/п не менее 100 000 руб.")))</f>
        <v>-</v>
      </c>
    </row>
    <row r="853" spans="1:14" s="251" customFormat="1" ht="12.75" hidden="1" outlineLevel="1">
      <c r="A853" s="361"/>
      <c r="B853" s="252">
        <v>835</v>
      </c>
      <c r="C853" s="252"/>
      <c r="D853" s="252"/>
      <c r="E853" s="252"/>
      <c r="F853" s="252"/>
      <c r="G853" s="252"/>
      <c r="H853" s="252"/>
      <c r="I853" s="396"/>
      <c r="J853" s="252"/>
      <c r="K853" s="399" t="s">
        <v>333</v>
      </c>
      <c r="L853" s="399" t="s">
        <v>333</v>
      </c>
      <c r="M853" s="254" t="str">
        <f t="shared" si="26"/>
        <v>-</v>
      </c>
      <c r="N853" s="413" t="str">
        <f t="shared" si="27"/>
        <v>-</v>
      </c>
    </row>
    <row r="854" spans="1:14" s="251" customFormat="1" ht="12.75" hidden="1" outlineLevel="1">
      <c r="A854" s="361"/>
      <c r="B854" s="252">
        <v>836</v>
      </c>
      <c r="C854" s="252"/>
      <c r="D854" s="252"/>
      <c r="E854" s="252"/>
      <c r="F854" s="252"/>
      <c r="G854" s="252"/>
      <c r="H854" s="252"/>
      <c r="I854" s="396"/>
      <c r="J854" s="252"/>
      <c r="K854" s="399" t="s">
        <v>333</v>
      </c>
      <c r="L854" s="399" t="s">
        <v>333</v>
      </c>
      <c r="M854" s="254" t="str">
        <f t="shared" si="26"/>
        <v>-</v>
      </c>
      <c r="N854" s="413" t="str">
        <f t="shared" si="27"/>
        <v>-</v>
      </c>
    </row>
    <row r="855" spans="1:14" s="251" customFormat="1" ht="12.75" hidden="1" outlineLevel="1">
      <c r="A855" s="361"/>
      <c r="B855" s="252">
        <v>837</v>
      </c>
      <c r="C855" s="252"/>
      <c r="D855" s="252"/>
      <c r="E855" s="252"/>
      <c r="F855" s="252"/>
      <c r="G855" s="252"/>
      <c r="H855" s="252"/>
      <c r="I855" s="396"/>
      <c r="J855" s="252"/>
      <c r="K855" s="399" t="s">
        <v>333</v>
      </c>
      <c r="L855" s="399" t="s">
        <v>333</v>
      </c>
      <c r="M855" s="254" t="str">
        <f t="shared" si="26"/>
        <v>-</v>
      </c>
      <c r="N855" s="413" t="str">
        <f t="shared" si="27"/>
        <v>-</v>
      </c>
    </row>
    <row r="856" spans="1:14" s="251" customFormat="1" ht="12.75" hidden="1" outlineLevel="1">
      <c r="A856" s="361"/>
      <c r="B856" s="252">
        <v>838</v>
      </c>
      <c r="C856" s="252"/>
      <c r="D856" s="252"/>
      <c r="E856" s="252"/>
      <c r="F856" s="252"/>
      <c r="G856" s="252"/>
      <c r="H856" s="252"/>
      <c r="I856" s="396"/>
      <c r="J856" s="252"/>
      <c r="K856" s="399" t="s">
        <v>333</v>
      </c>
      <c r="L856" s="399" t="s">
        <v>333</v>
      </c>
      <c r="M856" s="254" t="str">
        <f t="shared" si="26"/>
        <v>-</v>
      </c>
      <c r="N856" s="413" t="str">
        <f t="shared" si="27"/>
        <v>-</v>
      </c>
    </row>
    <row r="857" spans="1:14" s="251" customFormat="1" ht="12.75" hidden="1" outlineLevel="1">
      <c r="A857" s="361"/>
      <c r="B857" s="252">
        <v>839</v>
      </c>
      <c r="C857" s="252"/>
      <c r="D857" s="252"/>
      <c r="E857" s="252"/>
      <c r="F857" s="252"/>
      <c r="G857" s="252"/>
      <c r="H857" s="252"/>
      <c r="I857" s="396"/>
      <c r="J857" s="252"/>
      <c r="K857" s="399" t="s">
        <v>333</v>
      </c>
      <c r="L857" s="399" t="s">
        <v>333</v>
      </c>
      <c r="M857" s="254" t="str">
        <f t="shared" si="26"/>
        <v>-</v>
      </c>
      <c r="N857" s="413" t="str">
        <f t="shared" si="27"/>
        <v>-</v>
      </c>
    </row>
    <row r="858" spans="1:14" s="251" customFormat="1" ht="12.75" hidden="1" outlineLevel="1">
      <c r="A858" s="361"/>
      <c r="B858" s="252">
        <v>840</v>
      </c>
      <c r="C858" s="252"/>
      <c r="D858" s="252"/>
      <c r="E858" s="252"/>
      <c r="F858" s="252"/>
      <c r="G858" s="252"/>
      <c r="H858" s="252"/>
      <c r="I858" s="396"/>
      <c r="J858" s="252"/>
      <c r="K858" s="399" t="s">
        <v>333</v>
      </c>
      <c r="L858" s="399" t="s">
        <v>333</v>
      </c>
      <c r="M858" s="254" t="str">
        <f t="shared" si="26"/>
        <v>-</v>
      </c>
      <c r="N858" s="413" t="str">
        <f t="shared" si="27"/>
        <v>-</v>
      </c>
    </row>
    <row r="859" spans="1:14" s="251" customFormat="1" ht="12.75" hidden="1" outlineLevel="1">
      <c r="A859" s="361"/>
      <c r="B859" s="252">
        <v>841</v>
      </c>
      <c r="C859" s="252"/>
      <c r="D859" s="252"/>
      <c r="E859" s="252"/>
      <c r="F859" s="252"/>
      <c r="G859" s="252"/>
      <c r="H859" s="252"/>
      <c r="I859" s="396"/>
      <c r="J859" s="252"/>
      <c r="K859" s="399" t="s">
        <v>333</v>
      </c>
      <c r="L859" s="399" t="s">
        <v>333</v>
      </c>
      <c r="M859" s="254" t="str">
        <f t="shared" si="26"/>
        <v>-</v>
      </c>
      <c r="N859" s="413" t="str">
        <f t="shared" si="27"/>
        <v>-</v>
      </c>
    </row>
    <row r="860" spans="1:14" s="251" customFormat="1" ht="12.75" hidden="1" outlineLevel="1">
      <c r="A860" s="361"/>
      <c r="B860" s="252">
        <v>842</v>
      </c>
      <c r="C860" s="252"/>
      <c r="D860" s="252"/>
      <c r="E860" s="252"/>
      <c r="F860" s="252"/>
      <c r="G860" s="252"/>
      <c r="H860" s="252"/>
      <c r="I860" s="396"/>
      <c r="J860" s="252"/>
      <c r="K860" s="399" t="s">
        <v>333</v>
      </c>
      <c r="L860" s="399" t="s">
        <v>333</v>
      </c>
      <c r="M860" s="254" t="str">
        <f t="shared" si="26"/>
        <v>-</v>
      </c>
      <c r="N860" s="413" t="str">
        <f t="shared" si="27"/>
        <v>-</v>
      </c>
    </row>
    <row r="861" spans="1:14" s="251" customFormat="1" ht="12.75" hidden="1" outlineLevel="1">
      <c r="A861" s="361"/>
      <c r="B861" s="252">
        <v>843</v>
      </c>
      <c r="C861" s="252"/>
      <c r="D861" s="252"/>
      <c r="E861" s="252"/>
      <c r="F861" s="252"/>
      <c r="G861" s="252"/>
      <c r="H861" s="252"/>
      <c r="I861" s="396"/>
      <c r="J861" s="252"/>
      <c r="K861" s="399" t="s">
        <v>333</v>
      </c>
      <c r="L861" s="399" t="s">
        <v>333</v>
      </c>
      <c r="M861" s="254" t="str">
        <f t="shared" si="26"/>
        <v>-</v>
      </c>
      <c r="N861" s="413" t="str">
        <f t="shared" si="27"/>
        <v>-</v>
      </c>
    </row>
    <row r="862" spans="1:14" s="251" customFormat="1" ht="12.75" hidden="1" outlineLevel="1">
      <c r="A862" s="361"/>
      <c r="B862" s="252">
        <v>844</v>
      </c>
      <c r="C862" s="252"/>
      <c r="D862" s="252"/>
      <c r="E862" s="252"/>
      <c r="F862" s="252"/>
      <c r="G862" s="252"/>
      <c r="H862" s="252"/>
      <c r="I862" s="396"/>
      <c r="J862" s="252"/>
      <c r="K862" s="399" t="s">
        <v>333</v>
      </c>
      <c r="L862" s="399" t="s">
        <v>333</v>
      </c>
      <c r="M862" s="254" t="str">
        <f t="shared" si="26"/>
        <v>-</v>
      </c>
      <c r="N862" s="413" t="str">
        <f t="shared" si="27"/>
        <v>-</v>
      </c>
    </row>
    <row r="863" spans="1:14" s="251" customFormat="1" ht="12.75" hidden="1" outlineLevel="1">
      <c r="A863" s="361"/>
      <c r="B863" s="252">
        <v>845</v>
      </c>
      <c r="C863" s="252"/>
      <c r="D863" s="252"/>
      <c r="E863" s="252"/>
      <c r="F863" s="252"/>
      <c r="G863" s="252"/>
      <c r="H863" s="252"/>
      <c r="I863" s="396"/>
      <c r="J863" s="252"/>
      <c r="K863" s="399" t="s">
        <v>333</v>
      </c>
      <c r="L863" s="399" t="s">
        <v>333</v>
      </c>
      <c r="M863" s="254" t="str">
        <f t="shared" si="26"/>
        <v>-</v>
      </c>
      <c r="N863" s="413" t="str">
        <f t="shared" si="27"/>
        <v>-</v>
      </c>
    </row>
    <row r="864" spans="1:14" s="251" customFormat="1" ht="12.75" hidden="1" outlineLevel="1">
      <c r="A864" s="361"/>
      <c r="B864" s="252">
        <v>846</v>
      </c>
      <c r="C864" s="252"/>
      <c r="D864" s="252"/>
      <c r="E864" s="252"/>
      <c r="F864" s="252"/>
      <c r="G864" s="252"/>
      <c r="H864" s="252"/>
      <c r="I864" s="396"/>
      <c r="J864" s="252"/>
      <c r="K864" s="399" t="s">
        <v>333</v>
      </c>
      <c r="L864" s="399" t="s">
        <v>333</v>
      </c>
      <c r="M864" s="254" t="str">
        <f t="shared" si="26"/>
        <v>-</v>
      </c>
      <c r="N864" s="413" t="str">
        <f t="shared" si="27"/>
        <v>-</v>
      </c>
    </row>
    <row r="865" spans="1:14" s="251" customFormat="1" ht="12.75" hidden="1" outlineLevel="1">
      <c r="A865" s="361"/>
      <c r="B865" s="252">
        <v>847</v>
      </c>
      <c r="C865" s="252"/>
      <c r="D865" s="252"/>
      <c r="E865" s="252"/>
      <c r="F865" s="252"/>
      <c r="G865" s="252"/>
      <c r="H865" s="252"/>
      <c r="I865" s="396"/>
      <c r="J865" s="252"/>
      <c r="K865" s="399" t="s">
        <v>333</v>
      </c>
      <c r="L865" s="399" t="s">
        <v>333</v>
      </c>
      <c r="M865" s="254" t="str">
        <f t="shared" si="26"/>
        <v>-</v>
      </c>
      <c r="N865" s="413" t="str">
        <f t="shared" si="27"/>
        <v>-</v>
      </c>
    </row>
    <row r="866" spans="1:14" s="251" customFormat="1" ht="12.75" hidden="1" outlineLevel="1">
      <c r="A866" s="361"/>
      <c r="B866" s="252">
        <v>848</v>
      </c>
      <c r="C866" s="252"/>
      <c r="D866" s="252"/>
      <c r="E866" s="252"/>
      <c r="F866" s="252"/>
      <c r="G866" s="252"/>
      <c r="H866" s="252"/>
      <c r="I866" s="396"/>
      <c r="J866" s="252"/>
      <c r="K866" s="399" t="s">
        <v>333</v>
      </c>
      <c r="L866" s="399" t="s">
        <v>333</v>
      </c>
      <c r="M866" s="254" t="str">
        <f t="shared" si="26"/>
        <v>-</v>
      </c>
      <c r="N866" s="413" t="str">
        <f t="shared" si="27"/>
        <v>-</v>
      </c>
    </row>
    <row r="867" spans="1:14" s="251" customFormat="1" ht="12.75" hidden="1" outlineLevel="1">
      <c r="A867" s="361"/>
      <c r="B867" s="252">
        <v>849</v>
      </c>
      <c r="C867" s="252"/>
      <c r="D867" s="252"/>
      <c r="E867" s="252"/>
      <c r="F867" s="252"/>
      <c r="G867" s="252"/>
      <c r="H867" s="252"/>
      <c r="I867" s="396"/>
      <c r="J867" s="252"/>
      <c r="K867" s="399" t="s">
        <v>333</v>
      </c>
      <c r="L867" s="399" t="s">
        <v>333</v>
      </c>
      <c r="M867" s="254" t="str">
        <f t="shared" si="26"/>
        <v>-</v>
      </c>
      <c r="N867" s="413" t="str">
        <f t="shared" si="27"/>
        <v>-</v>
      </c>
    </row>
    <row r="868" spans="1:14" s="251" customFormat="1" ht="12.75" hidden="1" outlineLevel="1">
      <c r="A868" s="361"/>
      <c r="B868" s="252">
        <v>850</v>
      </c>
      <c r="C868" s="252"/>
      <c r="D868" s="252"/>
      <c r="E868" s="252"/>
      <c r="F868" s="252"/>
      <c r="G868" s="252"/>
      <c r="H868" s="252"/>
      <c r="I868" s="396"/>
      <c r="J868" s="252"/>
      <c r="K868" s="399" t="s">
        <v>333</v>
      </c>
      <c r="L868" s="399" t="s">
        <v>333</v>
      </c>
      <c r="M868" s="254" t="str">
        <f t="shared" si="26"/>
        <v>-</v>
      </c>
      <c r="N868" s="413" t="str">
        <f t="shared" si="27"/>
        <v>-</v>
      </c>
    </row>
    <row r="869" spans="1:14" s="251" customFormat="1" ht="12.75" hidden="1" outlineLevel="1">
      <c r="A869" s="361"/>
      <c r="B869" s="252">
        <v>851</v>
      </c>
      <c r="C869" s="252"/>
      <c r="D869" s="252"/>
      <c r="E869" s="252"/>
      <c r="F869" s="252"/>
      <c r="G869" s="252"/>
      <c r="H869" s="252"/>
      <c r="I869" s="396"/>
      <c r="J869" s="252"/>
      <c r="K869" s="399" t="s">
        <v>333</v>
      </c>
      <c r="L869" s="399" t="s">
        <v>333</v>
      </c>
      <c r="M869" s="254" t="str">
        <f t="shared" si="26"/>
        <v>-</v>
      </c>
      <c r="N869" s="413" t="str">
        <f t="shared" si="27"/>
        <v>-</v>
      </c>
    </row>
    <row r="870" spans="1:14" s="251" customFormat="1" ht="12.75" hidden="1" outlineLevel="1">
      <c r="A870" s="361"/>
      <c r="B870" s="252">
        <v>852</v>
      </c>
      <c r="C870" s="252"/>
      <c r="D870" s="252"/>
      <c r="E870" s="252"/>
      <c r="F870" s="252"/>
      <c r="G870" s="252"/>
      <c r="H870" s="252"/>
      <c r="I870" s="396"/>
      <c r="J870" s="252"/>
      <c r="K870" s="399" t="s">
        <v>333</v>
      </c>
      <c r="L870" s="399" t="s">
        <v>333</v>
      </c>
      <c r="M870" s="254" t="str">
        <f t="shared" si="26"/>
        <v>-</v>
      </c>
      <c r="N870" s="413" t="str">
        <f t="shared" si="27"/>
        <v>-</v>
      </c>
    </row>
    <row r="871" spans="1:14" s="251" customFormat="1" ht="12.75" hidden="1" outlineLevel="1">
      <c r="A871" s="361"/>
      <c r="B871" s="252">
        <v>853</v>
      </c>
      <c r="C871" s="252"/>
      <c r="D871" s="252"/>
      <c r="E871" s="252"/>
      <c r="F871" s="252"/>
      <c r="G871" s="252"/>
      <c r="H871" s="252"/>
      <c r="I871" s="396"/>
      <c r="J871" s="252"/>
      <c r="K871" s="399" t="s">
        <v>333</v>
      </c>
      <c r="L871" s="399" t="s">
        <v>333</v>
      </c>
      <c r="M871" s="254" t="str">
        <f t="shared" si="26"/>
        <v>-</v>
      </c>
      <c r="N871" s="413" t="str">
        <f t="shared" si="27"/>
        <v>-</v>
      </c>
    </row>
    <row r="872" spans="1:14" s="251" customFormat="1" ht="12.75" hidden="1" outlineLevel="1">
      <c r="A872" s="361"/>
      <c r="B872" s="252">
        <v>854</v>
      </c>
      <c r="C872" s="252"/>
      <c r="D872" s="252"/>
      <c r="E872" s="252"/>
      <c r="F872" s="252"/>
      <c r="G872" s="252"/>
      <c r="H872" s="252"/>
      <c r="I872" s="396"/>
      <c r="J872" s="252"/>
      <c r="K872" s="399" t="s">
        <v>333</v>
      </c>
      <c r="L872" s="399" t="s">
        <v>333</v>
      </c>
      <c r="M872" s="254" t="str">
        <f t="shared" si="26"/>
        <v>-</v>
      </c>
      <c r="N872" s="413" t="str">
        <f t="shared" si="27"/>
        <v>-</v>
      </c>
    </row>
    <row r="873" spans="1:14" s="251" customFormat="1" ht="12.75" hidden="1" outlineLevel="1">
      <c r="A873" s="361"/>
      <c r="B873" s="252">
        <v>855</v>
      </c>
      <c r="C873" s="252"/>
      <c r="D873" s="252"/>
      <c r="E873" s="252"/>
      <c r="F873" s="252"/>
      <c r="G873" s="252"/>
      <c r="H873" s="252"/>
      <c r="I873" s="396"/>
      <c r="J873" s="252"/>
      <c r="K873" s="399" t="s">
        <v>333</v>
      </c>
      <c r="L873" s="399" t="s">
        <v>333</v>
      </c>
      <c r="M873" s="254" t="str">
        <f t="shared" si="26"/>
        <v>-</v>
      </c>
      <c r="N873" s="413" t="str">
        <f t="shared" si="27"/>
        <v>-</v>
      </c>
    </row>
    <row r="874" spans="1:14" s="251" customFormat="1" ht="12.75" hidden="1" outlineLevel="1">
      <c r="A874" s="361"/>
      <c r="B874" s="252">
        <v>856</v>
      </c>
      <c r="C874" s="252"/>
      <c r="D874" s="252"/>
      <c r="E874" s="252"/>
      <c r="F874" s="252"/>
      <c r="G874" s="252"/>
      <c r="H874" s="252"/>
      <c r="I874" s="396"/>
      <c r="J874" s="252"/>
      <c r="K874" s="399" t="s">
        <v>333</v>
      </c>
      <c r="L874" s="399" t="s">
        <v>333</v>
      </c>
      <c r="M874" s="254" t="str">
        <f t="shared" si="26"/>
        <v>-</v>
      </c>
      <c r="N874" s="413" t="str">
        <f t="shared" si="27"/>
        <v>-</v>
      </c>
    </row>
    <row r="875" spans="1:14" s="251" customFormat="1" ht="12.75" hidden="1" outlineLevel="1">
      <c r="A875" s="361"/>
      <c r="B875" s="252">
        <v>857</v>
      </c>
      <c r="C875" s="252"/>
      <c r="D875" s="252"/>
      <c r="E875" s="252"/>
      <c r="F875" s="252"/>
      <c r="G875" s="252"/>
      <c r="H875" s="252"/>
      <c r="I875" s="396"/>
      <c r="J875" s="252"/>
      <c r="K875" s="399" t="s">
        <v>333</v>
      </c>
      <c r="L875" s="399" t="s">
        <v>333</v>
      </c>
      <c r="M875" s="254" t="str">
        <f t="shared" si="26"/>
        <v>-</v>
      </c>
      <c r="N875" s="413" t="str">
        <f t="shared" si="27"/>
        <v>-</v>
      </c>
    </row>
    <row r="876" spans="1:14" s="251" customFormat="1" ht="12.75" hidden="1" outlineLevel="1">
      <c r="A876" s="361"/>
      <c r="B876" s="252">
        <v>858</v>
      </c>
      <c r="C876" s="252"/>
      <c r="D876" s="252"/>
      <c r="E876" s="252"/>
      <c r="F876" s="252"/>
      <c r="G876" s="252"/>
      <c r="H876" s="252"/>
      <c r="I876" s="396"/>
      <c r="J876" s="252"/>
      <c r="K876" s="399" t="s">
        <v>333</v>
      </c>
      <c r="L876" s="399" t="s">
        <v>333</v>
      </c>
      <c r="M876" s="254" t="str">
        <f t="shared" si="26"/>
        <v>-</v>
      </c>
      <c r="N876" s="413" t="str">
        <f t="shared" si="27"/>
        <v>-</v>
      </c>
    </row>
    <row r="877" spans="1:14" s="251" customFormat="1" ht="12.75" hidden="1" outlineLevel="1">
      <c r="A877" s="361"/>
      <c r="B877" s="252">
        <v>859</v>
      </c>
      <c r="C877" s="252"/>
      <c r="D877" s="252"/>
      <c r="E877" s="252"/>
      <c r="F877" s="252"/>
      <c r="G877" s="252"/>
      <c r="H877" s="252"/>
      <c r="I877" s="396"/>
      <c r="J877" s="252"/>
      <c r="K877" s="399" t="s">
        <v>333</v>
      </c>
      <c r="L877" s="399" t="s">
        <v>333</v>
      </c>
      <c r="M877" s="254" t="str">
        <f t="shared" si="26"/>
        <v>-</v>
      </c>
      <c r="N877" s="413" t="str">
        <f t="shared" si="27"/>
        <v>-</v>
      </c>
    </row>
    <row r="878" spans="1:14" s="251" customFormat="1" ht="12.75" hidden="1" outlineLevel="1">
      <c r="A878" s="361"/>
      <c r="B878" s="252">
        <v>860</v>
      </c>
      <c r="C878" s="252"/>
      <c r="D878" s="252"/>
      <c r="E878" s="252"/>
      <c r="F878" s="252"/>
      <c r="G878" s="252"/>
      <c r="H878" s="252"/>
      <c r="I878" s="396"/>
      <c r="J878" s="252"/>
      <c r="K878" s="399" t="s">
        <v>333</v>
      </c>
      <c r="L878" s="399" t="s">
        <v>333</v>
      </c>
      <c r="M878" s="254" t="str">
        <f t="shared" si="26"/>
        <v>-</v>
      </c>
      <c r="N878" s="413" t="str">
        <f t="shared" si="27"/>
        <v>-</v>
      </c>
    </row>
    <row r="879" spans="1:14" s="251" customFormat="1" ht="12.75" hidden="1" outlineLevel="1">
      <c r="A879" s="361"/>
      <c r="B879" s="252">
        <v>861</v>
      </c>
      <c r="C879" s="252"/>
      <c r="D879" s="252"/>
      <c r="E879" s="252"/>
      <c r="F879" s="252"/>
      <c r="G879" s="252"/>
      <c r="H879" s="252"/>
      <c r="I879" s="396"/>
      <c r="J879" s="252"/>
      <c r="K879" s="399" t="s">
        <v>333</v>
      </c>
      <c r="L879" s="399" t="s">
        <v>333</v>
      </c>
      <c r="M879" s="254" t="str">
        <f t="shared" si="26"/>
        <v>-</v>
      </c>
      <c r="N879" s="413" t="str">
        <f t="shared" si="27"/>
        <v>-</v>
      </c>
    </row>
    <row r="880" spans="1:14" s="251" customFormat="1" ht="12.75" hidden="1" outlineLevel="1">
      <c r="A880" s="361"/>
      <c r="B880" s="252">
        <v>862</v>
      </c>
      <c r="C880" s="252"/>
      <c r="D880" s="252"/>
      <c r="E880" s="252"/>
      <c r="F880" s="252"/>
      <c r="G880" s="252"/>
      <c r="H880" s="252"/>
      <c r="I880" s="396"/>
      <c r="J880" s="252"/>
      <c r="K880" s="399" t="s">
        <v>333</v>
      </c>
      <c r="L880" s="399" t="s">
        <v>333</v>
      </c>
      <c r="M880" s="254" t="str">
        <f t="shared" si="26"/>
        <v>-</v>
      </c>
      <c r="N880" s="413" t="str">
        <f t="shared" si="27"/>
        <v>-</v>
      </c>
    </row>
    <row r="881" spans="1:14" s="251" customFormat="1" ht="12.75" hidden="1" outlineLevel="1">
      <c r="A881" s="361"/>
      <c r="B881" s="252">
        <v>863</v>
      </c>
      <c r="C881" s="252"/>
      <c r="D881" s="252"/>
      <c r="E881" s="252"/>
      <c r="F881" s="252"/>
      <c r="G881" s="252"/>
      <c r="H881" s="252"/>
      <c r="I881" s="396"/>
      <c r="J881" s="252"/>
      <c r="K881" s="399" t="s">
        <v>333</v>
      </c>
      <c r="L881" s="399" t="s">
        <v>333</v>
      </c>
      <c r="M881" s="254" t="str">
        <f t="shared" si="26"/>
        <v>-</v>
      </c>
      <c r="N881" s="413" t="str">
        <f t="shared" si="27"/>
        <v>-</v>
      </c>
    </row>
    <row r="882" spans="1:14" s="251" customFormat="1" ht="12.75" hidden="1" outlineLevel="1">
      <c r="A882" s="361"/>
      <c r="B882" s="252">
        <v>864</v>
      </c>
      <c r="C882" s="252"/>
      <c r="D882" s="252"/>
      <c r="E882" s="252"/>
      <c r="F882" s="252"/>
      <c r="G882" s="252"/>
      <c r="H882" s="252"/>
      <c r="I882" s="396"/>
      <c r="J882" s="252"/>
      <c r="K882" s="399" t="s">
        <v>333</v>
      </c>
      <c r="L882" s="399" t="s">
        <v>333</v>
      </c>
      <c r="M882" s="254" t="str">
        <f t="shared" si="26"/>
        <v>-</v>
      </c>
      <c r="N882" s="413" t="str">
        <f t="shared" si="27"/>
        <v>-</v>
      </c>
    </row>
    <row r="883" spans="1:14" s="251" customFormat="1" ht="12.75" hidden="1" outlineLevel="1">
      <c r="A883" s="361"/>
      <c r="B883" s="252">
        <v>865</v>
      </c>
      <c r="C883" s="252"/>
      <c r="D883" s="252"/>
      <c r="E883" s="252"/>
      <c r="F883" s="252"/>
      <c r="G883" s="252"/>
      <c r="H883" s="252"/>
      <c r="I883" s="396"/>
      <c r="J883" s="252"/>
      <c r="K883" s="399" t="s">
        <v>333</v>
      </c>
      <c r="L883" s="399" t="s">
        <v>333</v>
      </c>
      <c r="M883" s="254" t="str">
        <f t="shared" si="26"/>
        <v>-</v>
      </c>
      <c r="N883" s="413" t="str">
        <f t="shared" si="27"/>
        <v>-</v>
      </c>
    </row>
    <row r="884" spans="1:14" s="251" customFormat="1" ht="12.75" hidden="1" outlineLevel="1">
      <c r="A884" s="361"/>
      <c r="B884" s="252">
        <v>866</v>
      </c>
      <c r="C884" s="252"/>
      <c r="D884" s="252"/>
      <c r="E884" s="252"/>
      <c r="F884" s="252"/>
      <c r="G884" s="252"/>
      <c r="H884" s="252"/>
      <c r="I884" s="396"/>
      <c r="J884" s="252"/>
      <c r="K884" s="399" t="s">
        <v>333</v>
      </c>
      <c r="L884" s="399" t="s">
        <v>333</v>
      </c>
      <c r="M884" s="254" t="str">
        <f t="shared" si="26"/>
        <v>-</v>
      </c>
      <c r="N884" s="413" t="str">
        <f t="shared" si="27"/>
        <v>-</v>
      </c>
    </row>
    <row r="885" spans="1:14" s="251" customFormat="1" ht="12.75" hidden="1" outlineLevel="1">
      <c r="A885" s="361"/>
      <c r="B885" s="252">
        <v>867</v>
      </c>
      <c r="C885" s="252"/>
      <c r="D885" s="252"/>
      <c r="E885" s="252"/>
      <c r="F885" s="252"/>
      <c r="G885" s="252"/>
      <c r="H885" s="252"/>
      <c r="I885" s="396"/>
      <c r="J885" s="252"/>
      <c r="K885" s="399" t="s">
        <v>333</v>
      </c>
      <c r="L885" s="399" t="s">
        <v>333</v>
      </c>
      <c r="M885" s="254" t="str">
        <f t="shared" si="26"/>
        <v>-</v>
      </c>
      <c r="N885" s="413" t="str">
        <f t="shared" si="27"/>
        <v>-</v>
      </c>
    </row>
    <row r="886" spans="1:14" s="251" customFormat="1" ht="12.75" hidden="1" outlineLevel="1">
      <c r="A886" s="361"/>
      <c r="B886" s="252">
        <v>868</v>
      </c>
      <c r="C886" s="252"/>
      <c r="D886" s="252"/>
      <c r="E886" s="252"/>
      <c r="F886" s="252"/>
      <c r="G886" s="252"/>
      <c r="H886" s="252"/>
      <c r="I886" s="396"/>
      <c r="J886" s="252"/>
      <c r="K886" s="399" t="s">
        <v>333</v>
      </c>
      <c r="L886" s="399" t="s">
        <v>333</v>
      </c>
      <c r="M886" s="254" t="str">
        <f t="shared" si="26"/>
        <v>-</v>
      </c>
      <c r="N886" s="413" t="str">
        <f t="shared" si="27"/>
        <v>-</v>
      </c>
    </row>
    <row r="887" spans="1:14" s="251" customFormat="1" ht="12.75" hidden="1" outlineLevel="1">
      <c r="A887" s="361"/>
      <c r="B887" s="252">
        <v>869</v>
      </c>
      <c r="C887" s="252"/>
      <c r="D887" s="252"/>
      <c r="E887" s="252"/>
      <c r="F887" s="252"/>
      <c r="G887" s="252"/>
      <c r="H887" s="252"/>
      <c r="I887" s="396"/>
      <c r="J887" s="252"/>
      <c r="K887" s="399" t="s">
        <v>333</v>
      </c>
      <c r="L887" s="399" t="s">
        <v>333</v>
      </c>
      <c r="M887" s="254" t="str">
        <f t="shared" si="26"/>
        <v>-</v>
      </c>
      <c r="N887" s="413" t="str">
        <f t="shared" si="27"/>
        <v>-</v>
      </c>
    </row>
    <row r="888" spans="1:14" s="251" customFormat="1" ht="12.75" hidden="1" outlineLevel="1">
      <c r="A888" s="361"/>
      <c r="B888" s="252">
        <v>870</v>
      </c>
      <c r="C888" s="252"/>
      <c r="D888" s="252"/>
      <c r="E888" s="252"/>
      <c r="F888" s="252"/>
      <c r="G888" s="252"/>
      <c r="H888" s="252"/>
      <c r="I888" s="396"/>
      <c r="J888" s="252"/>
      <c r="K888" s="399" t="s">
        <v>333</v>
      </c>
      <c r="L888" s="399" t="s">
        <v>333</v>
      </c>
      <c r="M888" s="254" t="str">
        <f t="shared" si="26"/>
        <v>-</v>
      </c>
      <c r="N888" s="413" t="str">
        <f t="shared" si="27"/>
        <v>-</v>
      </c>
    </row>
    <row r="889" spans="1:14" s="251" customFormat="1" ht="12.75" hidden="1" outlineLevel="1">
      <c r="A889" s="361"/>
      <c r="B889" s="252">
        <v>871</v>
      </c>
      <c r="C889" s="252"/>
      <c r="D889" s="252"/>
      <c r="E889" s="252"/>
      <c r="F889" s="252"/>
      <c r="G889" s="252"/>
      <c r="H889" s="252"/>
      <c r="I889" s="396"/>
      <c r="J889" s="252"/>
      <c r="K889" s="399" t="s">
        <v>333</v>
      </c>
      <c r="L889" s="399" t="s">
        <v>333</v>
      </c>
      <c r="M889" s="254" t="str">
        <f t="shared" si="26"/>
        <v>-</v>
      </c>
      <c r="N889" s="413" t="str">
        <f t="shared" si="27"/>
        <v>-</v>
      </c>
    </row>
    <row r="890" spans="1:14" s="251" customFormat="1" ht="12.75" hidden="1" outlineLevel="1">
      <c r="A890" s="361"/>
      <c r="B890" s="252">
        <v>872</v>
      </c>
      <c r="C890" s="252"/>
      <c r="D890" s="252"/>
      <c r="E890" s="252"/>
      <c r="F890" s="252"/>
      <c r="G890" s="252"/>
      <c r="H890" s="252"/>
      <c r="I890" s="396"/>
      <c r="J890" s="252"/>
      <c r="K890" s="399" t="s">
        <v>333</v>
      </c>
      <c r="L890" s="399" t="s">
        <v>333</v>
      </c>
      <c r="M890" s="254" t="str">
        <f t="shared" si="26"/>
        <v>-</v>
      </c>
      <c r="N890" s="413" t="str">
        <f t="shared" si="27"/>
        <v>-</v>
      </c>
    </row>
    <row r="891" spans="1:14" s="251" customFormat="1" ht="12.75" hidden="1" outlineLevel="1">
      <c r="A891" s="361"/>
      <c r="B891" s="252">
        <v>873</v>
      </c>
      <c r="C891" s="252"/>
      <c r="D891" s="252"/>
      <c r="E891" s="252"/>
      <c r="F891" s="252"/>
      <c r="G891" s="252"/>
      <c r="H891" s="252"/>
      <c r="I891" s="396"/>
      <c r="J891" s="252"/>
      <c r="K891" s="399" t="s">
        <v>333</v>
      </c>
      <c r="L891" s="399" t="s">
        <v>333</v>
      </c>
      <c r="M891" s="254" t="str">
        <f t="shared" si="26"/>
        <v>-</v>
      </c>
      <c r="N891" s="413" t="str">
        <f t="shared" si="27"/>
        <v>-</v>
      </c>
    </row>
    <row r="892" spans="1:14" s="251" customFormat="1" ht="12.75" hidden="1" outlineLevel="1">
      <c r="A892" s="361"/>
      <c r="B892" s="252">
        <v>874</v>
      </c>
      <c r="C892" s="252"/>
      <c r="D892" s="252"/>
      <c r="E892" s="252"/>
      <c r="F892" s="252"/>
      <c r="G892" s="252"/>
      <c r="H892" s="252"/>
      <c r="I892" s="396"/>
      <c r="J892" s="252"/>
      <c r="K892" s="399" t="s">
        <v>333</v>
      </c>
      <c r="L892" s="399" t="s">
        <v>333</v>
      </c>
      <c r="M892" s="254" t="str">
        <f t="shared" si="26"/>
        <v>-</v>
      </c>
      <c r="N892" s="413" t="str">
        <f t="shared" si="27"/>
        <v>-</v>
      </c>
    </row>
    <row r="893" spans="1:14" s="251" customFormat="1" ht="12.75" hidden="1" outlineLevel="1">
      <c r="A893" s="361"/>
      <c r="B893" s="252">
        <v>875</v>
      </c>
      <c r="C893" s="252"/>
      <c r="D893" s="252"/>
      <c r="E893" s="252"/>
      <c r="F893" s="252"/>
      <c r="G893" s="252"/>
      <c r="H893" s="252"/>
      <c r="I893" s="396"/>
      <c r="J893" s="252"/>
      <c r="K893" s="399" t="s">
        <v>333</v>
      </c>
      <c r="L893" s="399" t="s">
        <v>333</v>
      </c>
      <c r="M893" s="254" t="str">
        <f t="shared" si="26"/>
        <v>-</v>
      </c>
      <c r="N893" s="413" t="str">
        <f t="shared" si="27"/>
        <v>-</v>
      </c>
    </row>
    <row r="894" spans="1:14" s="251" customFormat="1" ht="12.75" hidden="1" outlineLevel="1">
      <c r="A894" s="361"/>
      <c r="B894" s="252">
        <v>876</v>
      </c>
      <c r="C894" s="252"/>
      <c r="D894" s="252"/>
      <c r="E894" s="252"/>
      <c r="F894" s="252"/>
      <c r="G894" s="252"/>
      <c r="H894" s="252"/>
      <c r="I894" s="396"/>
      <c r="J894" s="252"/>
      <c r="K894" s="399" t="s">
        <v>333</v>
      </c>
      <c r="L894" s="399" t="s">
        <v>333</v>
      </c>
      <c r="M894" s="254" t="str">
        <f t="shared" si="26"/>
        <v>-</v>
      </c>
      <c r="N894" s="413" t="str">
        <f t="shared" si="27"/>
        <v>-</v>
      </c>
    </row>
    <row r="895" spans="1:14" s="251" customFormat="1" ht="12.75" hidden="1" outlineLevel="1">
      <c r="A895" s="361"/>
      <c r="B895" s="252">
        <v>877</v>
      </c>
      <c r="C895" s="252"/>
      <c r="D895" s="252"/>
      <c r="E895" s="252"/>
      <c r="F895" s="252"/>
      <c r="G895" s="252"/>
      <c r="H895" s="252"/>
      <c r="I895" s="396"/>
      <c r="J895" s="252"/>
      <c r="K895" s="399" t="s">
        <v>333</v>
      </c>
      <c r="L895" s="399" t="s">
        <v>333</v>
      </c>
      <c r="M895" s="254" t="str">
        <f t="shared" si="26"/>
        <v>-</v>
      </c>
      <c r="N895" s="413" t="str">
        <f t="shared" si="27"/>
        <v>-</v>
      </c>
    </row>
    <row r="896" spans="1:14" s="251" customFormat="1" ht="12.75" hidden="1" outlineLevel="1">
      <c r="A896" s="361"/>
      <c r="B896" s="252">
        <v>878</v>
      </c>
      <c r="C896" s="252"/>
      <c r="D896" s="252"/>
      <c r="E896" s="252"/>
      <c r="F896" s="252"/>
      <c r="G896" s="252"/>
      <c r="H896" s="252"/>
      <c r="I896" s="396"/>
      <c r="J896" s="252"/>
      <c r="K896" s="399" t="s">
        <v>333</v>
      </c>
      <c r="L896" s="399" t="s">
        <v>333</v>
      </c>
      <c r="M896" s="254" t="str">
        <f t="shared" si="26"/>
        <v>-</v>
      </c>
      <c r="N896" s="413" t="str">
        <f t="shared" si="27"/>
        <v>-</v>
      </c>
    </row>
    <row r="897" spans="1:14" s="251" customFormat="1" ht="12.75" hidden="1" outlineLevel="1">
      <c r="A897" s="361"/>
      <c r="B897" s="252">
        <v>879</v>
      </c>
      <c r="C897" s="252"/>
      <c r="D897" s="252"/>
      <c r="E897" s="252"/>
      <c r="F897" s="252"/>
      <c r="G897" s="252"/>
      <c r="H897" s="252"/>
      <c r="I897" s="396"/>
      <c r="J897" s="252"/>
      <c r="K897" s="399" t="s">
        <v>333</v>
      </c>
      <c r="L897" s="399" t="s">
        <v>333</v>
      </c>
      <c r="M897" s="254" t="str">
        <f t="shared" si="26"/>
        <v>-</v>
      </c>
      <c r="N897" s="413" t="str">
        <f t="shared" si="27"/>
        <v>-</v>
      </c>
    </row>
    <row r="898" spans="1:14" s="251" customFormat="1" ht="12.75" hidden="1" outlineLevel="1">
      <c r="A898" s="361"/>
      <c r="B898" s="252">
        <v>880</v>
      </c>
      <c r="C898" s="252"/>
      <c r="D898" s="252"/>
      <c r="E898" s="252"/>
      <c r="F898" s="252"/>
      <c r="G898" s="252"/>
      <c r="H898" s="252"/>
      <c r="I898" s="396"/>
      <c r="J898" s="252"/>
      <c r="K898" s="399" t="s">
        <v>333</v>
      </c>
      <c r="L898" s="399" t="s">
        <v>333</v>
      </c>
      <c r="M898" s="254" t="str">
        <f t="shared" si="26"/>
        <v>-</v>
      </c>
      <c r="N898" s="413" t="str">
        <f t="shared" si="27"/>
        <v>-</v>
      </c>
    </row>
    <row r="899" spans="1:14" s="251" customFormat="1" ht="12.75" hidden="1" outlineLevel="1">
      <c r="A899" s="361"/>
      <c r="B899" s="252">
        <v>881</v>
      </c>
      <c r="C899" s="252"/>
      <c r="D899" s="252"/>
      <c r="E899" s="252"/>
      <c r="F899" s="252"/>
      <c r="G899" s="252"/>
      <c r="H899" s="252"/>
      <c r="I899" s="396"/>
      <c r="J899" s="252"/>
      <c r="K899" s="399" t="s">
        <v>333</v>
      </c>
      <c r="L899" s="399" t="s">
        <v>333</v>
      </c>
      <c r="M899" s="254" t="str">
        <f t="shared" si="26"/>
        <v>-</v>
      </c>
      <c r="N899" s="413" t="str">
        <f t="shared" si="27"/>
        <v>-</v>
      </c>
    </row>
    <row r="900" spans="1:14" s="251" customFormat="1" ht="12.75" hidden="1" outlineLevel="1">
      <c r="A900" s="361"/>
      <c r="B900" s="252">
        <v>882</v>
      </c>
      <c r="C900" s="252"/>
      <c r="D900" s="252"/>
      <c r="E900" s="252"/>
      <c r="F900" s="252"/>
      <c r="G900" s="252"/>
      <c r="H900" s="252"/>
      <c r="I900" s="396"/>
      <c r="J900" s="252"/>
      <c r="K900" s="399" t="s">
        <v>333</v>
      </c>
      <c r="L900" s="399" t="s">
        <v>333</v>
      </c>
      <c r="M900" s="254" t="str">
        <f t="shared" si="26"/>
        <v>-</v>
      </c>
      <c r="N900" s="413" t="str">
        <f t="shared" si="27"/>
        <v>-</v>
      </c>
    </row>
    <row r="901" spans="1:14" s="251" customFormat="1" ht="12.75" hidden="1" outlineLevel="1">
      <c r="A901" s="361"/>
      <c r="B901" s="252">
        <v>883</v>
      </c>
      <c r="C901" s="252"/>
      <c r="D901" s="252"/>
      <c r="E901" s="252"/>
      <c r="F901" s="252"/>
      <c r="G901" s="252"/>
      <c r="H901" s="252"/>
      <c r="I901" s="396"/>
      <c r="J901" s="252"/>
      <c r="K901" s="399" t="s">
        <v>333</v>
      </c>
      <c r="L901" s="399" t="s">
        <v>333</v>
      </c>
      <c r="M901" s="254" t="str">
        <f t="shared" si="26"/>
        <v>-</v>
      </c>
      <c r="N901" s="413" t="str">
        <f t="shared" si="27"/>
        <v>-</v>
      </c>
    </row>
    <row r="902" spans="1:14" s="251" customFormat="1" ht="12.75" hidden="1" outlineLevel="1">
      <c r="A902" s="361"/>
      <c r="B902" s="252">
        <v>884</v>
      </c>
      <c r="C902" s="252"/>
      <c r="D902" s="252"/>
      <c r="E902" s="252"/>
      <c r="F902" s="252"/>
      <c r="G902" s="252"/>
      <c r="H902" s="252"/>
      <c r="I902" s="396"/>
      <c r="J902" s="252"/>
      <c r="K902" s="399" t="s">
        <v>333</v>
      </c>
      <c r="L902" s="399" t="s">
        <v>333</v>
      </c>
      <c r="M902" s="254" t="str">
        <f t="shared" si="26"/>
        <v>-</v>
      </c>
      <c r="N902" s="413" t="str">
        <f t="shared" si="27"/>
        <v>-</v>
      </c>
    </row>
    <row r="903" spans="1:14" s="251" customFormat="1" ht="12.75" hidden="1" outlineLevel="1">
      <c r="A903" s="361"/>
      <c r="B903" s="252">
        <v>885</v>
      </c>
      <c r="C903" s="252"/>
      <c r="D903" s="252"/>
      <c r="E903" s="252"/>
      <c r="F903" s="252"/>
      <c r="G903" s="252"/>
      <c r="H903" s="252"/>
      <c r="I903" s="396"/>
      <c r="J903" s="252"/>
      <c r="K903" s="399" t="s">
        <v>333</v>
      </c>
      <c r="L903" s="399" t="s">
        <v>333</v>
      </c>
      <c r="M903" s="254" t="str">
        <f t="shared" si="26"/>
        <v>-</v>
      </c>
      <c r="N903" s="413" t="str">
        <f t="shared" si="27"/>
        <v>-</v>
      </c>
    </row>
    <row r="904" spans="1:14" s="251" customFormat="1" ht="12.75" hidden="1" outlineLevel="1">
      <c r="A904" s="361"/>
      <c r="B904" s="252">
        <v>886</v>
      </c>
      <c r="C904" s="252"/>
      <c r="D904" s="252"/>
      <c r="E904" s="252"/>
      <c r="F904" s="252"/>
      <c r="G904" s="252"/>
      <c r="H904" s="252"/>
      <c r="I904" s="396"/>
      <c r="J904" s="252"/>
      <c r="K904" s="399" t="s">
        <v>333</v>
      </c>
      <c r="L904" s="399" t="s">
        <v>333</v>
      </c>
      <c r="M904" s="254" t="str">
        <f t="shared" si="26"/>
        <v>-</v>
      </c>
      <c r="N904" s="413" t="str">
        <f t="shared" si="27"/>
        <v>-</v>
      </c>
    </row>
    <row r="905" spans="1:14" s="251" customFormat="1" ht="12.75" hidden="1" outlineLevel="1">
      <c r="A905" s="361"/>
      <c r="B905" s="252">
        <v>887</v>
      </c>
      <c r="C905" s="252"/>
      <c r="D905" s="252"/>
      <c r="E905" s="252"/>
      <c r="F905" s="252"/>
      <c r="G905" s="252"/>
      <c r="H905" s="252"/>
      <c r="I905" s="396"/>
      <c r="J905" s="252"/>
      <c r="K905" s="399" t="s">
        <v>333</v>
      </c>
      <c r="L905" s="399" t="s">
        <v>333</v>
      </c>
      <c r="M905" s="254" t="str">
        <f t="shared" si="26"/>
        <v>-</v>
      </c>
      <c r="N905" s="413" t="str">
        <f t="shared" si="27"/>
        <v>-</v>
      </c>
    </row>
    <row r="906" spans="1:14" s="251" customFormat="1" ht="12.75" hidden="1" outlineLevel="1">
      <c r="A906" s="361"/>
      <c r="B906" s="252">
        <v>888</v>
      </c>
      <c r="C906" s="252"/>
      <c r="D906" s="252"/>
      <c r="E906" s="252"/>
      <c r="F906" s="252"/>
      <c r="G906" s="252"/>
      <c r="H906" s="252"/>
      <c r="I906" s="396"/>
      <c r="J906" s="252"/>
      <c r="K906" s="399" t="s">
        <v>333</v>
      </c>
      <c r="L906" s="399" t="s">
        <v>333</v>
      </c>
      <c r="M906" s="254" t="str">
        <f t="shared" si="26"/>
        <v>-</v>
      </c>
      <c r="N906" s="413" t="str">
        <f t="shared" si="27"/>
        <v>-</v>
      </c>
    </row>
    <row r="907" spans="1:14" s="251" customFormat="1" ht="12.75" hidden="1" outlineLevel="1">
      <c r="A907" s="361"/>
      <c r="B907" s="252">
        <v>889</v>
      </c>
      <c r="C907" s="252"/>
      <c r="D907" s="252"/>
      <c r="E907" s="252"/>
      <c r="F907" s="252"/>
      <c r="G907" s="252"/>
      <c r="H907" s="252"/>
      <c r="I907" s="396"/>
      <c r="J907" s="252"/>
      <c r="K907" s="399" t="s">
        <v>333</v>
      </c>
      <c r="L907" s="399" t="s">
        <v>333</v>
      </c>
      <c r="M907" s="254" t="str">
        <f t="shared" si="26"/>
        <v>-</v>
      </c>
      <c r="N907" s="413" t="str">
        <f t="shared" si="27"/>
        <v>-</v>
      </c>
    </row>
    <row r="908" spans="1:14" s="251" customFormat="1" ht="12.75" hidden="1" outlineLevel="1">
      <c r="A908" s="361"/>
      <c r="B908" s="252">
        <v>890</v>
      </c>
      <c r="C908" s="252"/>
      <c r="D908" s="252"/>
      <c r="E908" s="252"/>
      <c r="F908" s="252"/>
      <c r="G908" s="252"/>
      <c r="H908" s="252"/>
      <c r="I908" s="396"/>
      <c r="J908" s="252"/>
      <c r="K908" s="399" t="s">
        <v>333</v>
      </c>
      <c r="L908" s="399" t="s">
        <v>333</v>
      </c>
      <c r="M908" s="254" t="str">
        <f t="shared" si="26"/>
        <v>-</v>
      </c>
      <c r="N908" s="413" t="str">
        <f t="shared" si="27"/>
        <v>-</v>
      </c>
    </row>
    <row r="909" spans="1:14" s="251" customFormat="1" ht="12.75" hidden="1" outlineLevel="1">
      <c r="A909" s="361"/>
      <c r="B909" s="252">
        <v>891</v>
      </c>
      <c r="C909" s="252"/>
      <c r="D909" s="252"/>
      <c r="E909" s="252"/>
      <c r="F909" s="252"/>
      <c r="G909" s="252"/>
      <c r="H909" s="252"/>
      <c r="I909" s="396"/>
      <c r="J909" s="252"/>
      <c r="K909" s="399" t="s">
        <v>333</v>
      </c>
      <c r="L909" s="399" t="s">
        <v>333</v>
      </c>
      <c r="M909" s="254" t="str">
        <f t="shared" si="26"/>
        <v>-</v>
      </c>
      <c r="N909" s="413" t="str">
        <f t="shared" si="27"/>
        <v>-</v>
      </c>
    </row>
    <row r="910" spans="1:14" s="251" customFormat="1" ht="12.75" hidden="1" outlineLevel="1">
      <c r="A910" s="361"/>
      <c r="B910" s="252">
        <v>892</v>
      </c>
      <c r="C910" s="252"/>
      <c r="D910" s="252"/>
      <c r="E910" s="252"/>
      <c r="F910" s="252"/>
      <c r="G910" s="252"/>
      <c r="H910" s="252"/>
      <c r="I910" s="396"/>
      <c r="J910" s="252"/>
      <c r="K910" s="399" t="s">
        <v>333</v>
      </c>
      <c r="L910" s="399" t="s">
        <v>333</v>
      </c>
      <c r="M910" s="254" t="str">
        <f t="shared" si="26"/>
        <v>-</v>
      </c>
      <c r="N910" s="413" t="str">
        <f t="shared" si="27"/>
        <v>-</v>
      </c>
    </row>
    <row r="911" spans="1:14" s="251" customFormat="1" ht="12.75" hidden="1" outlineLevel="1">
      <c r="A911" s="361"/>
      <c r="B911" s="252">
        <v>893</v>
      </c>
      <c r="C911" s="252"/>
      <c r="D911" s="252"/>
      <c r="E911" s="252"/>
      <c r="F911" s="252"/>
      <c r="G911" s="252"/>
      <c r="H911" s="252"/>
      <c r="I911" s="396"/>
      <c r="J911" s="252"/>
      <c r="K911" s="399" t="s">
        <v>333</v>
      </c>
      <c r="L911" s="399" t="s">
        <v>333</v>
      </c>
      <c r="M911" s="254" t="str">
        <f t="shared" si="26"/>
        <v>-</v>
      </c>
      <c r="N911" s="413" t="str">
        <f t="shared" si="27"/>
        <v>-</v>
      </c>
    </row>
    <row r="912" spans="1:14" s="251" customFormat="1" ht="12.75" hidden="1" outlineLevel="1">
      <c r="A912" s="361"/>
      <c r="B912" s="252">
        <v>894</v>
      </c>
      <c r="C912" s="252"/>
      <c r="D912" s="252"/>
      <c r="E912" s="252"/>
      <c r="F912" s="252"/>
      <c r="G912" s="252"/>
      <c r="H912" s="252"/>
      <c r="I912" s="396"/>
      <c r="J912" s="252"/>
      <c r="K912" s="399" t="s">
        <v>333</v>
      </c>
      <c r="L912" s="399" t="s">
        <v>333</v>
      </c>
      <c r="M912" s="254" t="str">
        <f t="shared" si="26"/>
        <v>-</v>
      </c>
      <c r="N912" s="413" t="str">
        <f t="shared" si="27"/>
        <v>-</v>
      </c>
    </row>
    <row r="913" spans="1:14" s="251" customFormat="1" ht="12.75" hidden="1" outlineLevel="1">
      <c r="A913" s="361"/>
      <c r="B913" s="252">
        <v>895</v>
      </c>
      <c r="C913" s="252"/>
      <c r="D913" s="252"/>
      <c r="E913" s="252"/>
      <c r="F913" s="252"/>
      <c r="G913" s="252"/>
      <c r="H913" s="252"/>
      <c r="I913" s="396"/>
      <c r="J913" s="252"/>
      <c r="K913" s="399" t="s">
        <v>333</v>
      </c>
      <c r="L913" s="399" t="s">
        <v>333</v>
      </c>
      <c r="M913" s="254" t="str">
        <f t="shared" si="26"/>
        <v>-</v>
      </c>
      <c r="N913" s="413" t="str">
        <f t="shared" si="27"/>
        <v>-</v>
      </c>
    </row>
    <row r="914" spans="1:14" s="251" customFormat="1" ht="12.75" hidden="1" outlineLevel="1">
      <c r="A914" s="361"/>
      <c r="B914" s="252">
        <v>896</v>
      </c>
      <c r="C914" s="252"/>
      <c r="D914" s="252"/>
      <c r="E914" s="252"/>
      <c r="F914" s="252"/>
      <c r="G914" s="252"/>
      <c r="H914" s="252"/>
      <c r="I914" s="396"/>
      <c r="J914" s="252"/>
      <c r="K914" s="399" t="s">
        <v>333</v>
      </c>
      <c r="L914" s="399" t="s">
        <v>333</v>
      </c>
      <c r="M914" s="254" t="str">
        <f t="shared" si="26"/>
        <v>-</v>
      </c>
      <c r="N914" s="413" t="str">
        <f t="shared" si="27"/>
        <v>-</v>
      </c>
    </row>
    <row r="915" spans="1:14" s="251" customFormat="1" ht="12.75" hidden="1" outlineLevel="1">
      <c r="A915" s="361"/>
      <c r="B915" s="252">
        <v>897</v>
      </c>
      <c r="C915" s="252"/>
      <c r="D915" s="252"/>
      <c r="E915" s="252"/>
      <c r="F915" s="252"/>
      <c r="G915" s="252"/>
      <c r="H915" s="252"/>
      <c r="I915" s="396"/>
      <c r="J915" s="252"/>
      <c r="K915" s="399" t="s">
        <v>333</v>
      </c>
      <c r="L915" s="399" t="s">
        <v>333</v>
      </c>
      <c r="M915" s="254" t="str">
        <f t="shared" si="26"/>
        <v>-</v>
      </c>
      <c r="N915" s="413" t="str">
        <f t="shared" si="27"/>
        <v>-</v>
      </c>
    </row>
    <row r="916" spans="1:14" s="251" customFormat="1" ht="12.75" hidden="1" outlineLevel="1">
      <c r="A916" s="361"/>
      <c r="B916" s="252">
        <v>898</v>
      </c>
      <c r="C916" s="252"/>
      <c r="D916" s="252"/>
      <c r="E916" s="252"/>
      <c r="F916" s="252"/>
      <c r="G916" s="252"/>
      <c r="H916" s="252"/>
      <c r="I916" s="396"/>
      <c r="J916" s="252"/>
      <c r="K916" s="399" t="s">
        <v>333</v>
      </c>
      <c r="L916" s="399" t="s">
        <v>333</v>
      </c>
      <c r="M916" s="254" t="str">
        <f t="shared" ref="M916:M979" si="28">IF(H916=0,"-",IF(AND(H916&gt;=$L$13,H916&lt;=$K$11),"Корректная дата", "Некорректная дата"))</f>
        <v>-</v>
      </c>
      <c r="N916" s="413" t="str">
        <f t="shared" ref="N916:N979" si="29">IF(ISERROR(I916*1)=TRUE,"Некорректный формат",IF(I916&gt;=100000,"Корректная сумма", IF(I916=0,"-","Рекомендуемая мин. сумма в п/п не менее 100 000 руб.")))</f>
        <v>-</v>
      </c>
    </row>
    <row r="917" spans="1:14" s="251" customFormat="1" ht="12.75" hidden="1" outlineLevel="1">
      <c r="A917" s="361"/>
      <c r="B917" s="252">
        <v>899</v>
      </c>
      <c r="C917" s="252"/>
      <c r="D917" s="252"/>
      <c r="E917" s="252"/>
      <c r="F917" s="252"/>
      <c r="G917" s="252"/>
      <c r="H917" s="252"/>
      <c r="I917" s="396"/>
      <c r="J917" s="252"/>
      <c r="K917" s="399" t="s">
        <v>333</v>
      </c>
      <c r="L917" s="399" t="s">
        <v>333</v>
      </c>
      <c r="M917" s="254" t="str">
        <f t="shared" si="28"/>
        <v>-</v>
      </c>
      <c r="N917" s="413" t="str">
        <f t="shared" si="29"/>
        <v>-</v>
      </c>
    </row>
    <row r="918" spans="1:14" s="251" customFormat="1" ht="12.75" hidden="1" outlineLevel="1">
      <c r="A918" s="361"/>
      <c r="B918" s="252">
        <v>900</v>
      </c>
      <c r="C918" s="252"/>
      <c r="D918" s="252"/>
      <c r="E918" s="252"/>
      <c r="F918" s="252"/>
      <c r="G918" s="252"/>
      <c r="H918" s="252"/>
      <c r="I918" s="396"/>
      <c r="J918" s="252"/>
      <c r="K918" s="399" t="s">
        <v>333</v>
      </c>
      <c r="L918" s="399" t="s">
        <v>333</v>
      </c>
      <c r="M918" s="254" t="str">
        <f t="shared" si="28"/>
        <v>-</v>
      </c>
      <c r="N918" s="413" t="str">
        <f t="shared" si="29"/>
        <v>-</v>
      </c>
    </row>
    <row r="919" spans="1:14" s="251" customFormat="1" ht="12.75" hidden="1" outlineLevel="1">
      <c r="A919" s="361"/>
      <c r="B919" s="252">
        <v>901</v>
      </c>
      <c r="C919" s="252"/>
      <c r="D919" s="252"/>
      <c r="E919" s="252"/>
      <c r="F919" s="252"/>
      <c r="G919" s="252"/>
      <c r="H919" s="252"/>
      <c r="I919" s="396"/>
      <c r="J919" s="252"/>
      <c r="K919" s="399" t="s">
        <v>333</v>
      </c>
      <c r="L919" s="399" t="s">
        <v>333</v>
      </c>
      <c r="M919" s="254" t="str">
        <f t="shared" si="28"/>
        <v>-</v>
      </c>
      <c r="N919" s="413" t="str">
        <f t="shared" si="29"/>
        <v>-</v>
      </c>
    </row>
    <row r="920" spans="1:14" s="251" customFormat="1" ht="12.75" hidden="1" outlineLevel="1">
      <c r="A920" s="361"/>
      <c r="B920" s="252">
        <v>902</v>
      </c>
      <c r="C920" s="252"/>
      <c r="D920" s="252"/>
      <c r="E920" s="252"/>
      <c r="F920" s="252"/>
      <c r="G920" s="252"/>
      <c r="H920" s="252"/>
      <c r="I920" s="396"/>
      <c r="J920" s="252"/>
      <c r="K920" s="399" t="s">
        <v>333</v>
      </c>
      <c r="L920" s="399" t="s">
        <v>333</v>
      </c>
      <c r="M920" s="254" t="str">
        <f t="shared" si="28"/>
        <v>-</v>
      </c>
      <c r="N920" s="413" t="str">
        <f t="shared" si="29"/>
        <v>-</v>
      </c>
    </row>
    <row r="921" spans="1:14" s="251" customFormat="1" ht="12.75" hidden="1" outlineLevel="1">
      <c r="A921" s="361"/>
      <c r="B921" s="252">
        <v>903</v>
      </c>
      <c r="C921" s="252"/>
      <c r="D921" s="252"/>
      <c r="E921" s="252"/>
      <c r="F921" s="252"/>
      <c r="G921" s="252"/>
      <c r="H921" s="252"/>
      <c r="I921" s="396"/>
      <c r="J921" s="252"/>
      <c r="K921" s="399" t="s">
        <v>333</v>
      </c>
      <c r="L921" s="399" t="s">
        <v>333</v>
      </c>
      <c r="M921" s="254" t="str">
        <f t="shared" si="28"/>
        <v>-</v>
      </c>
      <c r="N921" s="413" t="str">
        <f t="shared" si="29"/>
        <v>-</v>
      </c>
    </row>
    <row r="922" spans="1:14" s="251" customFormat="1" ht="12.75" hidden="1" outlineLevel="1">
      <c r="A922" s="361"/>
      <c r="B922" s="252">
        <v>904</v>
      </c>
      <c r="C922" s="252"/>
      <c r="D922" s="252"/>
      <c r="E922" s="252"/>
      <c r="F922" s="252"/>
      <c r="G922" s="252"/>
      <c r="H922" s="252"/>
      <c r="I922" s="396"/>
      <c r="J922" s="252"/>
      <c r="K922" s="399" t="s">
        <v>333</v>
      </c>
      <c r="L922" s="399" t="s">
        <v>333</v>
      </c>
      <c r="M922" s="254" t="str">
        <f t="shared" si="28"/>
        <v>-</v>
      </c>
      <c r="N922" s="413" t="str">
        <f t="shared" si="29"/>
        <v>-</v>
      </c>
    </row>
    <row r="923" spans="1:14" s="251" customFormat="1" ht="12.75" hidden="1" outlineLevel="1">
      <c r="A923" s="361"/>
      <c r="B923" s="252">
        <v>905</v>
      </c>
      <c r="C923" s="252"/>
      <c r="D923" s="252"/>
      <c r="E923" s="252"/>
      <c r="F923" s="252"/>
      <c r="G923" s="252"/>
      <c r="H923" s="252"/>
      <c r="I923" s="396"/>
      <c r="J923" s="252"/>
      <c r="K923" s="399" t="s">
        <v>333</v>
      </c>
      <c r="L923" s="399" t="s">
        <v>333</v>
      </c>
      <c r="M923" s="254" t="str">
        <f t="shared" si="28"/>
        <v>-</v>
      </c>
      <c r="N923" s="413" t="str">
        <f t="shared" si="29"/>
        <v>-</v>
      </c>
    </row>
    <row r="924" spans="1:14" s="251" customFormat="1" ht="12.75" hidden="1" outlineLevel="1">
      <c r="A924" s="361"/>
      <c r="B924" s="252">
        <v>906</v>
      </c>
      <c r="C924" s="252"/>
      <c r="D924" s="252"/>
      <c r="E924" s="252"/>
      <c r="F924" s="252"/>
      <c r="G924" s="252"/>
      <c r="H924" s="252"/>
      <c r="I924" s="396"/>
      <c r="J924" s="252"/>
      <c r="K924" s="399" t="s">
        <v>333</v>
      </c>
      <c r="L924" s="399" t="s">
        <v>333</v>
      </c>
      <c r="M924" s="254" t="str">
        <f t="shared" si="28"/>
        <v>-</v>
      </c>
      <c r="N924" s="413" t="str">
        <f t="shared" si="29"/>
        <v>-</v>
      </c>
    </row>
    <row r="925" spans="1:14" s="251" customFormat="1" ht="12.75" hidden="1" outlineLevel="1">
      <c r="A925" s="361"/>
      <c r="B925" s="252">
        <v>907</v>
      </c>
      <c r="C925" s="252"/>
      <c r="D925" s="252"/>
      <c r="E925" s="252"/>
      <c r="F925" s="252"/>
      <c r="G925" s="252"/>
      <c r="H925" s="252"/>
      <c r="I925" s="396"/>
      <c r="J925" s="252"/>
      <c r="K925" s="399" t="s">
        <v>333</v>
      </c>
      <c r="L925" s="399" t="s">
        <v>333</v>
      </c>
      <c r="M925" s="254" t="str">
        <f t="shared" si="28"/>
        <v>-</v>
      </c>
      <c r="N925" s="413" t="str">
        <f t="shared" si="29"/>
        <v>-</v>
      </c>
    </row>
    <row r="926" spans="1:14" s="251" customFormat="1" ht="12.75" hidden="1" outlineLevel="1">
      <c r="A926" s="361"/>
      <c r="B926" s="252">
        <v>908</v>
      </c>
      <c r="C926" s="252"/>
      <c r="D926" s="252"/>
      <c r="E926" s="252"/>
      <c r="F926" s="252"/>
      <c r="G926" s="252"/>
      <c r="H926" s="252"/>
      <c r="I926" s="396"/>
      <c r="J926" s="252"/>
      <c r="K926" s="399" t="s">
        <v>333</v>
      </c>
      <c r="L926" s="399" t="s">
        <v>333</v>
      </c>
      <c r="M926" s="254" t="str">
        <f t="shared" si="28"/>
        <v>-</v>
      </c>
      <c r="N926" s="413" t="str">
        <f t="shared" si="29"/>
        <v>-</v>
      </c>
    </row>
    <row r="927" spans="1:14" s="251" customFormat="1" ht="12.75" hidden="1" outlineLevel="1">
      <c r="A927" s="361"/>
      <c r="B927" s="252">
        <v>909</v>
      </c>
      <c r="C927" s="252"/>
      <c r="D927" s="252"/>
      <c r="E927" s="252"/>
      <c r="F927" s="252"/>
      <c r="G927" s="252"/>
      <c r="H927" s="252"/>
      <c r="I927" s="396"/>
      <c r="J927" s="252"/>
      <c r="K927" s="399" t="s">
        <v>333</v>
      </c>
      <c r="L927" s="399" t="s">
        <v>333</v>
      </c>
      <c r="M927" s="254" t="str">
        <f t="shared" si="28"/>
        <v>-</v>
      </c>
      <c r="N927" s="413" t="str">
        <f t="shared" si="29"/>
        <v>-</v>
      </c>
    </row>
    <row r="928" spans="1:14" s="251" customFormat="1" ht="12.75" hidden="1" outlineLevel="1">
      <c r="A928" s="361"/>
      <c r="B928" s="252">
        <v>910</v>
      </c>
      <c r="C928" s="252"/>
      <c r="D928" s="252"/>
      <c r="E928" s="252"/>
      <c r="F928" s="252"/>
      <c r="G928" s="252"/>
      <c r="H928" s="252"/>
      <c r="I928" s="396"/>
      <c r="J928" s="252"/>
      <c r="K928" s="399" t="s">
        <v>333</v>
      </c>
      <c r="L928" s="399" t="s">
        <v>333</v>
      </c>
      <c r="M928" s="254" t="str">
        <f t="shared" si="28"/>
        <v>-</v>
      </c>
      <c r="N928" s="413" t="str">
        <f t="shared" si="29"/>
        <v>-</v>
      </c>
    </row>
    <row r="929" spans="1:14" s="251" customFormat="1" ht="12.75" hidden="1" outlineLevel="1">
      <c r="A929" s="361"/>
      <c r="B929" s="252">
        <v>911</v>
      </c>
      <c r="C929" s="252"/>
      <c r="D929" s="252"/>
      <c r="E929" s="252"/>
      <c r="F929" s="252"/>
      <c r="G929" s="252"/>
      <c r="H929" s="252"/>
      <c r="I929" s="396"/>
      <c r="J929" s="252"/>
      <c r="K929" s="399" t="s">
        <v>333</v>
      </c>
      <c r="L929" s="399" t="s">
        <v>333</v>
      </c>
      <c r="M929" s="254" t="str">
        <f t="shared" si="28"/>
        <v>-</v>
      </c>
      <c r="N929" s="413" t="str">
        <f t="shared" si="29"/>
        <v>-</v>
      </c>
    </row>
    <row r="930" spans="1:14" s="251" customFormat="1" ht="12.75" hidden="1" outlineLevel="1">
      <c r="A930" s="361"/>
      <c r="B930" s="252">
        <v>912</v>
      </c>
      <c r="C930" s="252"/>
      <c r="D930" s="252"/>
      <c r="E930" s="252"/>
      <c r="F930" s="252"/>
      <c r="G930" s="252"/>
      <c r="H930" s="252"/>
      <c r="I930" s="396"/>
      <c r="J930" s="252"/>
      <c r="K930" s="399" t="s">
        <v>333</v>
      </c>
      <c r="L930" s="399" t="s">
        <v>333</v>
      </c>
      <c r="M930" s="254" t="str">
        <f t="shared" si="28"/>
        <v>-</v>
      </c>
      <c r="N930" s="413" t="str">
        <f t="shared" si="29"/>
        <v>-</v>
      </c>
    </row>
    <row r="931" spans="1:14" s="251" customFormat="1" ht="12.75" hidden="1" outlineLevel="1">
      <c r="A931" s="361"/>
      <c r="B931" s="252">
        <v>913</v>
      </c>
      <c r="C931" s="252"/>
      <c r="D931" s="252"/>
      <c r="E931" s="252"/>
      <c r="F931" s="252"/>
      <c r="G931" s="252"/>
      <c r="H931" s="252"/>
      <c r="I931" s="396"/>
      <c r="J931" s="252"/>
      <c r="K931" s="399" t="s">
        <v>333</v>
      </c>
      <c r="L931" s="399" t="s">
        <v>333</v>
      </c>
      <c r="M931" s="254" t="str">
        <f t="shared" si="28"/>
        <v>-</v>
      </c>
      <c r="N931" s="413" t="str">
        <f t="shared" si="29"/>
        <v>-</v>
      </c>
    </row>
    <row r="932" spans="1:14" s="251" customFormat="1" ht="12.75" hidden="1" outlineLevel="1">
      <c r="A932" s="361"/>
      <c r="B932" s="252">
        <v>914</v>
      </c>
      <c r="C932" s="252"/>
      <c r="D932" s="252"/>
      <c r="E932" s="252"/>
      <c r="F932" s="252"/>
      <c r="G932" s="252"/>
      <c r="H932" s="252"/>
      <c r="I932" s="396"/>
      <c r="J932" s="252"/>
      <c r="K932" s="399" t="s">
        <v>333</v>
      </c>
      <c r="L932" s="399" t="s">
        <v>333</v>
      </c>
      <c r="M932" s="254" t="str">
        <f t="shared" si="28"/>
        <v>-</v>
      </c>
      <c r="N932" s="413" t="str">
        <f t="shared" si="29"/>
        <v>-</v>
      </c>
    </row>
    <row r="933" spans="1:14" s="251" customFormat="1" ht="12.75" hidden="1" outlineLevel="1">
      <c r="A933" s="361"/>
      <c r="B933" s="252">
        <v>915</v>
      </c>
      <c r="C933" s="252"/>
      <c r="D933" s="252"/>
      <c r="E933" s="252"/>
      <c r="F933" s="252"/>
      <c r="G933" s="252"/>
      <c r="H933" s="252"/>
      <c r="I933" s="396"/>
      <c r="J933" s="252"/>
      <c r="K933" s="399" t="s">
        <v>333</v>
      </c>
      <c r="L933" s="399" t="s">
        <v>333</v>
      </c>
      <c r="M933" s="254" t="str">
        <f t="shared" si="28"/>
        <v>-</v>
      </c>
      <c r="N933" s="413" t="str">
        <f t="shared" si="29"/>
        <v>-</v>
      </c>
    </row>
    <row r="934" spans="1:14" s="251" customFormat="1" ht="12.75" hidden="1" outlineLevel="1">
      <c r="A934" s="361"/>
      <c r="B934" s="252">
        <v>916</v>
      </c>
      <c r="C934" s="252"/>
      <c r="D934" s="252"/>
      <c r="E934" s="252"/>
      <c r="F934" s="252"/>
      <c r="G934" s="252"/>
      <c r="H934" s="252"/>
      <c r="I934" s="396"/>
      <c r="J934" s="252"/>
      <c r="K934" s="399" t="s">
        <v>333</v>
      </c>
      <c r="L934" s="399" t="s">
        <v>333</v>
      </c>
      <c r="M934" s="254" t="str">
        <f t="shared" si="28"/>
        <v>-</v>
      </c>
      <c r="N934" s="413" t="str">
        <f t="shared" si="29"/>
        <v>-</v>
      </c>
    </row>
    <row r="935" spans="1:14" s="251" customFormat="1" ht="12.75" hidden="1" outlineLevel="1">
      <c r="A935" s="361"/>
      <c r="B935" s="252">
        <v>917</v>
      </c>
      <c r="C935" s="252"/>
      <c r="D935" s="252"/>
      <c r="E935" s="252"/>
      <c r="F935" s="252"/>
      <c r="G935" s="252"/>
      <c r="H935" s="252"/>
      <c r="I935" s="396"/>
      <c r="J935" s="252"/>
      <c r="K935" s="399" t="s">
        <v>333</v>
      </c>
      <c r="L935" s="399" t="s">
        <v>333</v>
      </c>
      <c r="M935" s="254" t="str">
        <f t="shared" si="28"/>
        <v>-</v>
      </c>
      <c r="N935" s="413" t="str">
        <f t="shared" si="29"/>
        <v>-</v>
      </c>
    </row>
    <row r="936" spans="1:14" s="251" customFormat="1" ht="12.75" hidden="1" outlineLevel="1">
      <c r="A936" s="361"/>
      <c r="B936" s="252">
        <v>918</v>
      </c>
      <c r="C936" s="252"/>
      <c r="D936" s="252"/>
      <c r="E936" s="252"/>
      <c r="F936" s="252"/>
      <c r="G936" s="252"/>
      <c r="H936" s="252"/>
      <c r="I936" s="396"/>
      <c r="J936" s="252"/>
      <c r="K936" s="399" t="s">
        <v>333</v>
      </c>
      <c r="L936" s="399" t="s">
        <v>333</v>
      </c>
      <c r="M936" s="254" t="str">
        <f t="shared" si="28"/>
        <v>-</v>
      </c>
      <c r="N936" s="413" t="str">
        <f t="shared" si="29"/>
        <v>-</v>
      </c>
    </row>
    <row r="937" spans="1:14" s="251" customFormat="1" ht="12.75" hidden="1" outlineLevel="1">
      <c r="A937" s="361"/>
      <c r="B937" s="252">
        <v>919</v>
      </c>
      <c r="C937" s="252"/>
      <c r="D937" s="252"/>
      <c r="E937" s="252"/>
      <c r="F937" s="252"/>
      <c r="G937" s="252"/>
      <c r="H937" s="252"/>
      <c r="I937" s="396"/>
      <c r="J937" s="252"/>
      <c r="K937" s="399" t="s">
        <v>333</v>
      </c>
      <c r="L937" s="399" t="s">
        <v>333</v>
      </c>
      <c r="M937" s="254" t="str">
        <f t="shared" si="28"/>
        <v>-</v>
      </c>
      <c r="N937" s="413" t="str">
        <f t="shared" si="29"/>
        <v>-</v>
      </c>
    </row>
    <row r="938" spans="1:14" s="251" customFormat="1" ht="12.75" hidden="1" outlineLevel="1">
      <c r="A938" s="361"/>
      <c r="B938" s="252">
        <v>920</v>
      </c>
      <c r="C938" s="252"/>
      <c r="D938" s="252"/>
      <c r="E938" s="252"/>
      <c r="F938" s="252"/>
      <c r="G938" s="252"/>
      <c r="H938" s="252"/>
      <c r="I938" s="396"/>
      <c r="J938" s="252"/>
      <c r="K938" s="399" t="s">
        <v>333</v>
      </c>
      <c r="L938" s="399" t="s">
        <v>333</v>
      </c>
      <c r="M938" s="254" t="str">
        <f t="shared" si="28"/>
        <v>-</v>
      </c>
      <c r="N938" s="413" t="str">
        <f t="shared" si="29"/>
        <v>-</v>
      </c>
    </row>
    <row r="939" spans="1:14" s="251" customFormat="1" ht="12.75" hidden="1" outlineLevel="1">
      <c r="A939" s="361"/>
      <c r="B939" s="252">
        <v>921</v>
      </c>
      <c r="C939" s="252"/>
      <c r="D939" s="252"/>
      <c r="E939" s="252"/>
      <c r="F939" s="252"/>
      <c r="G939" s="252"/>
      <c r="H939" s="252"/>
      <c r="I939" s="396"/>
      <c r="J939" s="252"/>
      <c r="K939" s="399" t="s">
        <v>333</v>
      </c>
      <c r="L939" s="399" t="s">
        <v>333</v>
      </c>
      <c r="M939" s="254" t="str">
        <f t="shared" si="28"/>
        <v>-</v>
      </c>
      <c r="N939" s="413" t="str">
        <f t="shared" si="29"/>
        <v>-</v>
      </c>
    </row>
    <row r="940" spans="1:14" s="251" customFormat="1" ht="12.75" hidden="1" outlineLevel="1">
      <c r="A940" s="361"/>
      <c r="B940" s="252">
        <v>922</v>
      </c>
      <c r="C940" s="252"/>
      <c r="D940" s="252"/>
      <c r="E940" s="252"/>
      <c r="F940" s="252"/>
      <c r="G940" s="252"/>
      <c r="H940" s="252"/>
      <c r="I940" s="396"/>
      <c r="J940" s="252"/>
      <c r="K940" s="399" t="s">
        <v>333</v>
      </c>
      <c r="L940" s="399" t="s">
        <v>333</v>
      </c>
      <c r="M940" s="254" t="str">
        <f t="shared" si="28"/>
        <v>-</v>
      </c>
      <c r="N940" s="413" t="str">
        <f t="shared" si="29"/>
        <v>-</v>
      </c>
    </row>
    <row r="941" spans="1:14" s="251" customFormat="1" ht="12.75" hidden="1" outlineLevel="1">
      <c r="A941" s="361"/>
      <c r="B941" s="252">
        <v>923</v>
      </c>
      <c r="C941" s="252"/>
      <c r="D941" s="252"/>
      <c r="E941" s="252"/>
      <c r="F941" s="252"/>
      <c r="G941" s="252"/>
      <c r="H941" s="252"/>
      <c r="I941" s="396"/>
      <c r="J941" s="252"/>
      <c r="K941" s="399" t="s">
        <v>333</v>
      </c>
      <c r="L941" s="399" t="s">
        <v>333</v>
      </c>
      <c r="M941" s="254" t="str">
        <f t="shared" si="28"/>
        <v>-</v>
      </c>
      <c r="N941" s="413" t="str">
        <f t="shared" si="29"/>
        <v>-</v>
      </c>
    </row>
    <row r="942" spans="1:14" s="251" customFormat="1" ht="12.75" hidden="1" outlineLevel="1">
      <c r="A942" s="361"/>
      <c r="B942" s="252">
        <v>924</v>
      </c>
      <c r="C942" s="252"/>
      <c r="D942" s="252"/>
      <c r="E942" s="252"/>
      <c r="F942" s="252"/>
      <c r="G942" s="252"/>
      <c r="H942" s="252"/>
      <c r="I942" s="396"/>
      <c r="J942" s="252"/>
      <c r="K942" s="399" t="s">
        <v>333</v>
      </c>
      <c r="L942" s="399" t="s">
        <v>333</v>
      </c>
      <c r="M942" s="254" t="str">
        <f t="shared" si="28"/>
        <v>-</v>
      </c>
      <c r="N942" s="413" t="str">
        <f t="shared" si="29"/>
        <v>-</v>
      </c>
    </row>
    <row r="943" spans="1:14" s="251" customFormat="1" ht="12.75" hidden="1" outlineLevel="1">
      <c r="A943" s="361"/>
      <c r="B943" s="252">
        <v>925</v>
      </c>
      <c r="C943" s="252"/>
      <c r="D943" s="252"/>
      <c r="E943" s="252"/>
      <c r="F943" s="252"/>
      <c r="G943" s="252"/>
      <c r="H943" s="252"/>
      <c r="I943" s="396"/>
      <c r="J943" s="252"/>
      <c r="K943" s="399" t="s">
        <v>333</v>
      </c>
      <c r="L943" s="399" t="s">
        <v>333</v>
      </c>
      <c r="M943" s="254" t="str">
        <f t="shared" si="28"/>
        <v>-</v>
      </c>
      <c r="N943" s="413" t="str">
        <f t="shared" si="29"/>
        <v>-</v>
      </c>
    </row>
    <row r="944" spans="1:14" s="251" customFormat="1" ht="12.75" hidden="1" outlineLevel="1">
      <c r="A944" s="361"/>
      <c r="B944" s="252">
        <v>926</v>
      </c>
      <c r="C944" s="252"/>
      <c r="D944" s="252"/>
      <c r="E944" s="252"/>
      <c r="F944" s="252"/>
      <c r="G944" s="252"/>
      <c r="H944" s="252"/>
      <c r="I944" s="396"/>
      <c r="J944" s="252"/>
      <c r="K944" s="399" t="s">
        <v>333</v>
      </c>
      <c r="L944" s="399" t="s">
        <v>333</v>
      </c>
      <c r="M944" s="254" t="str">
        <f t="shared" si="28"/>
        <v>-</v>
      </c>
      <c r="N944" s="413" t="str">
        <f t="shared" si="29"/>
        <v>-</v>
      </c>
    </row>
    <row r="945" spans="1:14" s="251" customFormat="1" ht="12.75" hidden="1" outlineLevel="1">
      <c r="A945" s="361"/>
      <c r="B945" s="252">
        <v>927</v>
      </c>
      <c r="C945" s="252"/>
      <c r="D945" s="252"/>
      <c r="E945" s="252"/>
      <c r="F945" s="252"/>
      <c r="G945" s="252"/>
      <c r="H945" s="252"/>
      <c r="I945" s="396"/>
      <c r="J945" s="252"/>
      <c r="K945" s="399" t="s">
        <v>333</v>
      </c>
      <c r="L945" s="399" t="s">
        <v>333</v>
      </c>
      <c r="M945" s="254" t="str">
        <f t="shared" si="28"/>
        <v>-</v>
      </c>
      <c r="N945" s="413" t="str">
        <f t="shared" si="29"/>
        <v>-</v>
      </c>
    </row>
    <row r="946" spans="1:14" s="251" customFormat="1" ht="12.75" hidden="1" outlineLevel="1">
      <c r="A946" s="361"/>
      <c r="B946" s="252">
        <v>928</v>
      </c>
      <c r="C946" s="252"/>
      <c r="D946" s="252"/>
      <c r="E946" s="252"/>
      <c r="F946" s="252"/>
      <c r="G946" s="252"/>
      <c r="H946" s="252"/>
      <c r="I946" s="396"/>
      <c r="J946" s="252"/>
      <c r="K946" s="399" t="s">
        <v>333</v>
      </c>
      <c r="L946" s="399" t="s">
        <v>333</v>
      </c>
      <c r="M946" s="254" t="str">
        <f t="shared" si="28"/>
        <v>-</v>
      </c>
      <c r="N946" s="413" t="str">
        <f t="shared" si="29"/>
        <v>-</v>
      </c>
    </row>
    <row r="947" spans="1:14" s="251" customFormat="1" ht="12.75" hidden="1" outlineLevel="1">
      <c r="A947" s="361"/>
      <c r="B947" s="252">
        <v>929</v>
      </c>
      <c r="C947" s="252"/>
      <c r="D947" s="252"/>
      <c r="E947" s="252"/>
      <c r="F947" s="252"/>
      <c r="G947" s="252"/>
      <c r="H947" s="252"/>
      <c r="I947" s="396"/>
      <c r="J947" s="252"/>
      <c r="K947" s="399" t="s">
        <v>333</v>
      </c>
      <c r="L947" s="399" t="s">
        <v>333</v>
      </c>
      <c r="M947" s="254" t="str">
        <f t="shared" si="28"/>
        <v>-</v>
      </c>
      <c r="N947" s="413" t="str">
        <f t="shared" si="29"/>
        <v>-</v>
      </c>
    </row>
    <row r="948" spans="1:14" s="251" customFormat="1" ht="12.75" hidden="1" outlineLevel="1">
      <c r="A948" s="361"/>
      <c r="B948" s="252">
        <v>930</v>
      </c>
      <c r="C948" s="252"/>
      <c r="D948" s="252"/>
      <c r="E948" s="252"/>
      <c r="F948" s="252"/>
      <c r="G948" s="252"/>
      <c r="H948" s="252"/>
      <c r="I948" s="396"/>
      <c r="J948" s="252"/>
      <c r="K948" s="399" t="s">
        <v>333</v>
      </c>
      <c r="L948" s="399" t="s">
        <v>333</v>
      </c>
      <c r="M948" s="254" t="str">
        <f t="shared" si="28"/>
        <v>-</v>
      </c>
      <c r="N948" s="413" t="str">
        <f t="shared" si="29"/>
        <v>-</v>
      </c>
    </row>
    <row r="949" spans="1:14" s="251" customFormat="1" ht="12.75" hidden="1" outlineLevel="1">
      <c r="A949" s="361"/>
      <c r="B949" s="252">
        <v>931</v>
      </c>
      <c r="C949" s="252"/>
      <c r="D949" s="252"/>
      <c r="E949" s="252"/>
      <c r="F949" s="252"/>
      <c r="G949" s="252"/>
      <c r="H949" s="252"/>
      <c r="I949" s="396"/>
      <c r="J949" s="252"/>
      <c r="K949" s="399" t="s">
        <v>333</v>
      </c>
      <c r="L949" s="399" t="s">
        <v>333</v>
      </c>
      <c r="M949" s="254" t="str">
        <f t="shared" si="28"/>
        <v>-</v>
      </c>
      <c r="N949" s="413" t="str">
        <f t="shared" si="29"/>
        <v>-</v>
      </c>
    </row>
    <row r="950" spans="1:14" s="251" customFormat="1" ht="12.75" hidden="1" outlineLevel="1">
      <c r="A950" s="361"/>
      <c r="B950" s="252">
        <v>932</v>
      </c>
      <c r="C950" s="252"/>
      <c r="D950" s="252"/>
      <c r="E950" s="252"/>
      <c r="F950" s="252"/>
      <c r="G950" s="252"/>
      <c r="H950" s="252"/>
      <c r="I950" s="396"/>
      <c r="J950" s="252"/>
      <c r="K950" s="399" t="s">
        <v>333</v>
      </c>
      <c r="L950" s="399" t="s">
        <v>333</v>
      </c>
      <c r="M950" s="254" t="str">
        <f t="shared" si="28"/>
        <v>-</v>
      </c>
      <c r="N950" s="413" t="str">
        <f t="shared" si="29"/>
        <v>-</v>
      </c>
    </row>
    <row r="951" spans="1:14" s="251" customFormat="1" ht="12.75" hidden="1" outlineLevel="1">
      <c r="A951" s="361"/>
      <c r="B951" s="252">
        <v>933</v>
      </c>
      <c r="C951" s="252"/>
      <c r="D951" s="252"/>
      <c r="E951" s="252"/>
      <c r="F951" s="252"/>
      <c r="G951" s="252"/>
      <c r="H951" s="252"/>
      <c r="I951" s="396"/>
      <c r="J951" s="252"/>
      <c r="K951" s="399" t="s">
        <v>333</v>
      </c>
      <c r="L951" s="399" t="s">
        <v>333</v>
      </c>
      <c r="M951" s="254" t="str">
        <f t="shared" si="28"/>
        <v>-</v>
      </c>
      <c r="N951" s="413" t="str">
        <f t="shared" si="29"/>
        <v>-</v>
      </c>
    </row>
    <row r="952" spans="1:14" s="258" customFormat="1" ht="12.75" hidden="1" outlineLevel="1">
      <c r="A952" s="397"/>
      <c r="B952" s="252">
        <v>934</v>
      </c>
      <c r="C952" s="255"/>
      <c r="D952" s="255"/>
      <c r="E952" s="255"/>
      <c r="F952" s="256"/>
      <c r="G952" s="257"/>
      <c r="H952" s="257"/>
      <c r="I952" s="396"/>
      <c r="J952" s="257"/>
      <c r="K952" s="399" t="s">
        <v>333</v>
      </c>
      <c r="L952" s="399" t="s">
        <v>333</v>
      </c>
      <c r="M952" s="254" t="str">
        <f t="shared" si="28"/>
        <v>-</v>
      </c>
      <c r="N952" s="413" t="str">
        <f t="shared" si="29"/>
        <v>-</v>
      </c>
    </row>
    <row r="953" spans="1:14" s="258" customFormat="1" ht="12.75" hidden="1" outlineLevel="1">
      <c r="A953" s="397"/>
      <c r="B953" s="252">
        <v>935</v>
      </c>
      <c r="C953" s="255"/>
      <c r="D953" s="255"/>
      <c r="E953" s="255"/>
      <c r="F953" s="256"/>
      <c r="G953" s="257"/>
      <c r="H953" s="257"/>
      <c r="I953" s="396"/>
      <c r="J953" s="257"/>
      <c r="K953" s="399" t="s">
        <v>333</v>
      </c>
      <c r="L953" s="399" t="s">
        <v>333</v>
      </c>
      <c r="M953" s="254" t="str">
        <f t="shared" si="28"/>
        <v>-</v>
      </c>
      <c r="N953" s="413" t="str">
        <f t="shared" si="29"/>
        <v>-</v>
      </c>
    </row>
    <row r="954" spans="1:14" s="258" customFormat="1" ht="12.75" hidden="1" outlineLevel="1">
      <c r="A954" s="397"/>
      <c r="B954" s="252">
        <v>936</v>
      </c>
      <c r="C954" s="255"/>
      <c r="D954" s="255"/>
      <c r="E954" s="255"/>
      <c r="F954" s="256"/>
      <c r="G954" s="257"/>
      <c r="H954" s="257"/>
      <c r="I954" s="396"/>
      <c r="J954" s="257"/>
      <c r="K954" s="399" t="s">
        <v>333</v>
      </c>
      <c r="L954" s="399" t="s">
        <v>333</v>
      </c>
      <c r="M954" s="254" t="str">
        <f t="shared" si="28"/>
        <v>-</v>
      </c>
      <c r="N954" s="413" t="str">
        <f t="shared" si="29"/>
        <v>-</v>
      </c>
    </row>
    <row r="955" spans="1:14" s="258" customFormat="1" ht="12.75" hidden="1" outlineLevel="1">
      <c r="A955" s="397"/>
      <c r="B955" s="252">
        <v>937</v>
      </c>
      <c r="C955" s="255"/>
      <c r="D955" s="255"/>
      <c r="E955" s="255"/>
      <c r="F955" s="256"/>
      <c r="G955" s="257"/>
      <c r="H955" s="257"/>
      <c r="I955" s="396"/>
      <c r="J955" s="257"/>
      <c r="K955" s="399" t="s">
        <v>333</v>
      </c>
      <c r="L955" s="399" t="s">
        <v>333</v>
      </c>
      <c r="M955" s="254" t="str">
        <f t="shared" si="28"/>
        <v>-</v>
      </c>
      <c r="N955" s="413" t="str">
        <f t="shared" si="29"/>
        <v>-</v>
      </c>
    </row>
    <row r="956" spans="1:14" s="258" customFormat="1" ht="12.75" hidden="1" outlineLevel="1">
      <c r="A956" s="397"/>
      <c r="B956" s="252">
        <v>938</v>
      </c>
      <c r="C956" s="255"/>
      <c r="D956" s="255"/>
      <c r="E956" s="255"/>
      <c r="F956" s="256"/>
      <c r="G956" s="257"/>
      <c r="H956" s="257"/>
      <c r="I956" s="396"/>
      <c r="J956" s="257"/>
      <c r="K956" s="399" t="s">
        <v>333</v>
      </c>
      <c r="L956" s="399" t="s">
        <v>333</v>
      </c>
      <c r="M956" s="254" t="str">
        <f t="shared" si="28"/>
        <v>-</v>
      </c>
      <c r="N956" s="413" t="str">
        <f t="shared" si="29"/>
        <v>-</v>
      </c>
    </row>
    <row r="957" spans="1:14" s="258" customFormat="1" ht="12.75" hidden="1" outlineLevel="1">
      <c r="A957" s="397"/>
      <c r="B957" s="252">
        <v>939</v>
      </c>
      <c r="C957" s="255"/>
      <c r="D957" s="255"/>
      <c r="E957" s="255"/>
      <c r="F957" s="256"/>
      <c r="G957" s="257"/>
      <c r="H957" s="257"/>
      <c r="I957" s="396"/>
      <c r="J957" s="257"/>
      <c r="K957" s="399" t="s">
        <v>333</v>
      </c>
      <c r="L957" s="399" t="s">
        <v>333</v>
      </c>
      <c r="M957" s="254" t="str">
        <f t="shared" si="28"/>
        <v>-</v>
      </c>
      <c r="N957" s="413" t="str">
        <f t="shared" si="29"/>
        <v>-</v>
      </c>
    </row>
    <row r="958" spans="1:14" s="258" customFormat="1" ht="12.75" hidden="1" outlineLevel="1">
      <c r="A958" s="397"/>
      <c r="B958" s="252">
        <v>940</v>
      </c>
      <c r="C958" s="255"/>
      <c r="D958" s="255"/>
      <c r="E958" s="255"/>
      <c r="F958" s="256"/>
      <c r="G958" s="257"/>
      <c r="H958" s="257"/>
      <c r="I958" s="396"/>
      <c r="J958" s="257"/>
      <c r="K958" s="399" t="s">
        <v>333</v>
      </c>
      <c r="L958" s="399" t="s">
        <v>333</v>
      </c>
      <c r="M958" s="254" t="str">
        <f t="shared" si="28"/>
        <v>-</v>
      </c>
      <c r="N958" s="413" t="str">
        <f t="shared" si="29"/>
        <v>-</v>
      </c>
    </row>
    <row r="959" spans="1:14" s="258" customFormat="1" ht="12.75" hidden="1" outlineLevel="1">
      <c r="A959" s="397"/>
      <c r="B959" s="252">
        <v>941</v>
      </c>
      <c r="C959" s="255"/>
      <c r="D959" s="255"/>
      <c r="E959" s="255"/>
      <c r="F959" s="256"/>
      <c r="G959" s="257"/>
      <c r="H959" s="257"/>
      <c r="I959" s="396"/>
      <c r="J959" s="257"/>
      <c r="K959" s="399" t="s">
        <v>333</v>
      </c>
      <c r="L959" s="399" t="s">
        <v>333</v>
      </c>
      <c r="M959" s="254" t="str">
        <f t="shared" si="28"/>
        <v>-</v>
      </c>
      <c r="N959" s="413" t="str">
        <f t="shared" si="29"/>
        <v>-</v>
      </c>
    </row>
    <row r="960" spans="1:14" s="258" customFormat="1" ht="12.75" hidden="1" outlineLevel="1">
      <c r="A960" s="397"/>
      <c r="B960" s="252">
        <v>942</v>
      </c>
      <c r="C960" s="255"/>
      <c r="D960" s="255"/>
      <c r="E960" s="255"/>
      <c r="F960" s="256"/>
      <c r="G960" s="257"/>
      <c r="H960" s="257"/>
      <c r="I960" s="396"/>
      <c r="J960" s="257"/>
      <c r="K960" s="399" t="s">
        <v>333</v>
      </c>
      <c r="L960" s="399" t="s">
        <v>333</v>
      </c>
      <c r="M960" s="254" t="str">
        <f t="shared" si="28"/>
        <v>-</v>
      </c>
      <c r="N960" s="413" t="str">
        <f t="shared" si="29"/>
        <v>-</v>
      </c>
    </row>
    <row r="961" spans="1:14" s="258" customFormat="1" ht="12.75" hidden="1" outlineLevel="1">
      <c r="A961" s="397"/>
      <c r="B961" s="252">
        <v>943</v>
      </c>
      <c r="C961" s="255"/>
      <c r="D961" s="255"/>
      <c r="E961" s="255"/>
      <c r="F961" s="256"/>
      <c r="G961" s="257"/>
      <c r="H961" s="257"/>
      <c r="I961" s="396"/>
      <c r="J961" s="257"/>
      <c r="K961" s="399" t="s">
        <v>333</v>
      </c>
      <c r="L961" s="399" t="s">
        <v>333</v>
      </c>
      <c r="M961" s="254" t="str">
        <f t="shared" si="28"/>
        <v>-</v>
      </c>
      <c r="N961" s="413" t="str">
        <f t="shared" si="29"/>
        <v>-</v>
      </c>
    </row>
    <row r="962" spans="1:14" s="258" customFormat="1" ht="12.75" hidden="1" outlineLevel="1">
      <c r="A962" s="397"/>
      <c r="B962" s="252">
        <v>944</v>
      </c>
      <c r="C962" s="255"/>
      <c r="D962" s="255"/>
      <c r="E962" s="255"/>
      <c r="F962" s="256"/>
      <c r="G962" s="257"/>
      <c r="H962" s="257"/>
      <c r="I962" s="396"/>
      <c r="J962" s="257"/>
      <c r="K962" s="399" t="s">
        <v>333</v>
      </c>
      <c r="L962" s="399" t="s">
        <v>333</v>
      </c>
      <c r="M962" s="254" t="str">
        <f t="shared" si="28"/>
        <v>-</v>
      </c>
      <c r="N962" s="413" t="str">
        <f t="shared" si="29"/>
        <v>-</v>
      </c>
    </row>
    <row r="963" spans="1:14" s="258" customFormat="1" ht="12.75" hidden="1" outlineLevel="1">
      <c r="A963" s="397"/>
      <c r="B963" s="252">
        <v>945</v>
      </c>
      <c r="C963" s="255"/>
      <c r="D963" s="255"/>
      <c r="E963" s="255"/>
      <c r="F963" s="256"/>
      <c r="G963" s="257"/>
      <c r="H963" s="257"/>
      <c r="I963" s="396"/>
      <c r="J963" s="257"/>
      <c r="K963" s="399" t="s">
        <v>333</v>
      </c>
      <c r="L963" s="399" t="s">
        <v>333</v>
      </c>
      <c r="M963" s="254" t="str">
        <f t="shared" si="28"/>
        <v>-</v>
      </c>
      <c r="N963" s="413" t="str">
        <f t="shared" si="29"/>
        <v>-</v>
      </c>
    </row>
    <row r="964" spans="1:14" s="258" customFormat="1" ht="12.75" hidden="1" outlineLevel="1">
      <c r="A964" s="397"/>
      <c r="B964" s="252">
        <v>946</v>
      </c>
      <c r="C964" s="255"/>
      <c r="D964" s="255"/>
      <c r="E964" s="255"/>
      <c r="F964" s="256"/>
      <c r="G964" s="257"/>
      <c r="H964" s="257"/>
      <c r="I964" s="396"/>
      <c r="J964" s="257"/>
      <c r="K964" s="399" t="s">
        <v>333</v>
      </c>
      <c r="L964" s="399" t="s">
        <v>333</v>
      </c>
      <c r="M964" s="254" t="str">
        <f t="shared" si="28"/>
        <v>-</v>
      </c>
      <c r="N964" s="413" t="str">
        <f t="shared" si="29"/>
        <v>-</v>
      </c>
    </row>
    <row r="965" spans="1:14" s="258" customFormat="1" ht="12.75" hidden="1" outlineLevel="1">
      <c r="A965" s="397"/>
      <c r="B965" s="252">
        <v>947</v>
      </c>
      <c r="C965" s="255"/>
      <c r="D965" s="255"/>
      <c r="E965" s="255"/>
      <c r="F965" s="256"/>
      <c r="G965" s="257"/>
      <c r="H965" s="257"/>
      <c r="I965" s="396"/>
      <c r="J965" s="257"/>
      <c r="K965" s="399" t="s">
        <v>333</v>
      </c>
      <c r="L965" s="399" t="s">
        <v>333</v>
      </c>
      <c r="M965" s="254" t="str">
        <f t="shared" si="28"/>
        <v>-</v>
      </c>
      <c r="N965" s="413" t="str">
        <f t="shared" si="29"/>
        <v>-</v>
      </c>
    </row>
    <row r="966" spans="1:14" s="258" customFormat="1" ht="12.75" hidden="1" outlineLevel="1">
      <c r="A966" s="397"/>
      <c r="B966" s="252">
        <v>948</v>
      </c>
      <c r="C966" s="255"/>
      <c r="D966" s="255"/>
      <c r="E966" s="255"/>
      <c r="F966" s="256"/>
      <c r="G966" s="257"/>
      <c r="H966" s="257"/>
      <c r="I966" s="396"/>
      <c r="J966" s="257"/>
      <c r="K966" s="399" t="s">
        <v>333</v>
      </c>
      <c r="L966" s="399" t="s">
        <v>333</v>
      </c>
      <c r="M966" s="254" t="str">
        <f t="shared" si="28"/>
        <v>-</v>
      </c>
      <c r="N966" s="413" t="str">
        <f t="shared" si="29"/>
        <v>-</v>
      </c>
    </row>
    <row r="967" spans="1:14" s="258" customFormat="1" ht="12.75" hidden="1" outlineLevel="1">
      <c r="A967" s="397"/>
      <c r="B967" s="252">
        <v>949</v>
      </c>
      <c r="C967" s="255"/>
      <c r="D967" s="255"/>
      <c r="E967" s="255"/>
      <c r="F967" s="256"/>
      <c r="G967" s="257"/>
      <c r="H967" s="257"/>
      <c r="I967" s="396"/>
      <c r="J967" s="257"/>
      <c r="K967" s="399" t="s">
        <v>333</v>
      </c>
      <c r="L967" s="399" t="s">
        <v>333</v>
      </c>
      <c r="M967" s="254" t="str">
        <f t="shared" si="28"/>
        <v>-</v>
      </c>
      <c r="N967" s="413" t="str">
        <f t="shared" si="29"/>
        <v>-</v>
      </c>
    </row>
    <row r="968" spans="1:14" s="258" customFormat="1" ht="12.75" hidden="1" outlineLevel="1">
      <c r="A968" s="397"/>
      <c r="B968" s="252">
        <v>950</v>
      </c>
      <c r="C968" s="255"/>
      <c r="D968" s="255"/>
      <c r="E968" s="255"/>
      <c r="F968" s="256"/>
      <c r="G968" s="257"/>
      <c r="H968" s="257"/>
      <c r="I968" s="396"/>
      <c r="J968" s="257"/>
      <c r="K968" s="399" t="s">
        <v>333</v>
      </c>
      <c r="L968" s="399" t="s">
        <v>333</v>
      </c>
      <c r="M968" s="254" t="str">
        <f t="shared" si="28"/>
        <v>-</v>
      </c>
      <c r="N968" s="413" t="str">
        <f t="shared" si="29"/>
        <v>-</v>
      </c>
    </row>
    <row r="969" spans="1:14" s="258" customFormat="1" ht="12.75" hidden="1" outlineLevel="1">
      <c r="A969" s="397"/>
      <c r="B969" s="252">
        <v>951</v>
      </c>
      <c r="C969" s="255"/>
      <c r="D969" s="255"/>
      <c r="E969" s="255"/>
      <c r="F969" s="256"/>
      <c r="G969" s="257"/>
      <c r="H969" s="257"/>
      <c r="I969" s="396"/>
      <c r="J969" s="257"/>
      <c r="K969" s="399" t="s">
        <v>333</v>
      </c>
      <c r="L969" s="399" t="s">
        <v>333</v>
      </c>
      <c r="M969" s="254" t="str">
        <f t="shared" si="28"/>
        <v>-</v>
      </c>
      <c r="N969" s="413" t="str">
        <f t="shared" si="29"/>
        <v>-</v>
      </c>
    </row>
    <row r="970" spans="1:14" s="258" customFormat="1" ht="12.75" hidden="1" outlineLevel="1">
      <c r="A970" s="397"/>
      <c r="B970" s="252">
        <v>952</v>
      </c>
      <c r="C970" s="255"/>
      <c r="D970" s="255"/>
      <c r="E970" s="255"/>
      <c r="F970" s="256"/>
      <c r="G970" s="257"/>
      <c r="H970" s="257"/>
      <c r="I970" s="396"/>
      <c r="J970" s="257"/>
      <c r="K970" s="399" t="s">
        <v>333</v>
      </c>
      <c r="L970" s="399" t="s">
        <v>333</v>
      </c>
      <c r="M970" s="254" t="str">
        <f t="shared" si="28"/>
        <v>-</v>
      </c>
      <c r="N970" s="413" t="str">
        <f t="shared" si="29"/>
        <v>-</v>
      </c>
    </row>
    <row r="971" spans="1:14" s="258" customFormat="1" ht="12.75" hidden="1" outlineLevel="1">
      <c r="A971" s="397"/>
      <c r="B971" s="252">
        <v>953</v>
      </c>
      <c r="C971" s="255"/>
      <c r="D971" s="255"/>
      <c r="E971" s="255"/>
      <c r="F971" s="256"/>
      <c r="G971" s="257"/>
      <c r="H971" s="257"/>
      <c r="I971" s="396"/>
      <c r="J971" s="257"/>
      <c r="K971" s="399" t="s">
        <v>333</v>
      </c>
      <c r="L971" s="399" t="s">
        <v>333</v>
      </c>
      <c r="M971" s="254" t="str">
        <f t="shared" si="28"/>
        <v>-</v>
      </c>
      <c r="N971" s="413" t="str">
        <f t="shared" si="29"/>
        <v>-</v>
      </c>
    </row>
    <row r="972" spans="1:14" s="258" customFormat="1" ht="12.75" hidden="1" outlineLevel="1">
      <c r="A972" s="397"/>
      <c r="B972" s="252">
        <v>954</v>
      </c>
      <c r="C972" s="255"/>
      <c r="D972" s="255"/>
      <c r="E972" s="255"/>
      <c r="F972" s="256"/>
      <c r="G972" s="257"/>
      <c r="H972" s="257"/>
      <c r="I972" s="396"/>
      <c r="J972" s="257"/>
      <c r="K972" s="399" t="s">
        <v>333</v>
      </c>
      <c r="L972" s="399" t="s">
        <v>333</v>
      </c>
      <c r="M972" s="254" t="str">
        <f t="shared" si="28"/>
        <v>-</v>
      </c>
      <c r="N972" s="413" t="str">
        <f t="shared" si="29"/>
        <v>-</v>
      </c>
    </row>
    <row r="973" spans="1:14" s="258" customFormat="1" ht="12.75" hidden="1" outlineLevel="1">
      <c r="A973" s="397"/>
      <c r="B973" s="252">
        <v>955</v>
      </c>
      <c r="C973" s="255"/>
      <c r="D973" s="255"/>
      <c r="E973" s="255"/>
      <c r="F973" s="256"/>
      <c r="G973" s="257"/>
      <c r="H973" s="257"/>
      <c r="I973" s="396"/>
      <c r="J973" s="257"/>
      <c r="K973" s="399" t="s">
        <v>333</v>
      </c>
      <c r="L973" s="399" t="s">
        <v>333</v>
      </c>
      <c r="M973" s="254" t="str">
        <f t="shared" si="28"/>
        <v>-</v>
      </c>
      <c r="N973" s="413" t="str">
        <f t="shared" si="29"/>
        <v>-</v>
      </c>
    </row>
    <row r="974" spans="1:14" s="258" customFormat="1" ht="12.75" hidden="1" outlineLevel="1">
      <c r="A974" s="397"/>
      <c r="B974" s="252">
        <v>956</v>
      </c>
      <c r="C974" s="255"/>
      <c r="D974" s="255"/>
      <c r="E974" s="255"/>
      <c r="F974" s="256"/>
      <c r="G974" s="257"/>
      <c r="H974" s="257"/>
      <c r="I974" s="396"/>
      <c r="J974" s="257"/>
      <c r="K974" s="399" t="s">
        <v>333</v>
      </c>
      <c r="L974" s="399" t="s">
        <v>333</v>
      </c>
      <c r="M974" s="254" t="str">
        <f t="shared" si="28"/>
        <v>-</v>
      </c>
      <c r="N974" s="413" t="str">
        <f t="shared" si="29"/>
        <v>-</v>
      </c>
    </row>
    <row r="975" spans="1:14" s="258" customFormat="1" ht="12.75" hidden="1" outlineLevel="1">
      <c r="A975" s="397"/>
      <c r="B975" s="252">
        <v>957</v>
      </c>
      <c r="C975" s="255"/>
      <c r="D975" s="255"/>
      <c r="E975" s="255"/>
      <c r="F975" s="256"/>
      <c r="G975" s="257"/>
      <c r="H975" s="257"/>
      <c r="I975" s="396"/>
      <c r="J975" s="257"/>
      <c r="K975" s="399" t="s">
        <v>333</v>
      </c>
      <c r="L975" s="399" t="s">
        <v>333</v>
      </c>
      <c r="M975" s="254" t="str">
        <f t="shared" si="28"/>
        <v>-</v>
      </c>
      <c r="N975" s="413" t="str">
        <f t="shared" si="29"/>
        <v>-</v>
      </c>
    </row>
    <row r="976" spans="1:14" s="258" customFormat="1" ht="12.75" hidden="1" outlineLevel="1">
      <c r="A976" s="397"/>
      <c r="B976" s="252">
        <v>958</v>
      </c>
      <c r="C976" s="255"/>
      <c r="D976" s="255"/>
      <c r="E976" s="255"/>
      <c r="F976" s="256"/>
      <c r="G976" s="257"/>
      <c r="H976" s="257"/>
      <c r="I976" s="396"/>
      <c r="J976" s="257"/>
      <c r="K976" s="399" t="s">
        <v>333</v>
      </c>
      <c r="L976" s="399" t="s">
        <v>333</v>
      </c>
      <c r="M976" s="254" t="str">
        <f t="shared" si="28"/>
        <v>-</v>
      </c>
      <c r="N976" s="413" t="str">
        <f t="shared" si="29"/>
        <v>-</v>
      </c>
    </row>
    <row r="977" spans="1:14" s="258" customFormat="1" ht="12.75" hidden="1" outlineLevel="1">
      <c r="A977" s="397"/>
      <c r="B977" s="252">
        <v>959</v>
      </c>
      <c r="C977" s="255"/>
      <c r="D977" s="255"/>
      <c r="E977" s="255"/>
      <c r="F977" s="256"/>
      <c r="G977" s="257"/>
      <c r="H977" s="257"/>
      <c r="I977" s="396"/>
      <c r="J977" s="257"/>
      <c r="K977" s="399" t="s">
        <v>333</v>
      </c>
      <c r="L977" s="399" t="s">
        <v>333</v>
      </c>
      <c r="M977" s="254" t="str">
        <f t="shared" si="28"/>
        <v>-</v>
      </c>
      <c r="N977" s="413" t="str">
        <f t="shared" si="29"/>
        <v>-</v>
      </c>
    </row>
    <row r="978" spans="1:14" s="258" customFormat="1" ht="12.75" hidden="1" outlineLevel="1">
      <c r="A978" s="397"/>
      <c r="B978" s="252">
        <v>960</v>
      </c>
      <c r="C978" s="255"/>
      <c r="D978" s="255"/>
      <c r="E978" s="255"/>
      <c r="F978" s="256"/>
      <c r="G978" s="257"/>
      <c r="H978" s="257"/>
      <c r="I978" s="396"/>
      <c r="J978" s="257"/>
      <c r="K978" s="399" t="s">
        <v>333</v>
      </c>
      <c r="L978" s="399" t="s">
        <v>333</v>
      </c>
      <c r="M978" s="254" t="str">
        <f t="shared" si="28"/>
        <v>-</v>
      </c>
      <c r="N978" s="413" t="str">
        <f t="shared" si="29"/>
        <v>-</v>
      </c>
    </row>
    <row r="979" spans="1:14" s="258" customFormat="1" ht="12.75" hidden="1" outlineLevel="1">
      <c r="A979" s="397"/>
      <c r="B979" s="252">
        <v>961</v>
      </c>
      <c r="C979" s="255"/>
      <c r="D979" s="255"/>
      <c r="E979" s="255"/>
      <c r="F979" s="256"/>
      <c r="G979" s="257"/>
      <c r="H979" s="257"/>
      <c r="I979" s="396"/>
      <c r="J979" s="257"/>
      <c r="K979" s="399" t="s">
        <v>333</v>
      </c>
      <c r="L979" s="399" t="s">
        <v>333</v>
      </c>
      <c r="M979" s="254" t="str">
        <f t="shared" si="28"/>
        <v>-</v>
      </c>
      <c r="N979" s="413" t="str">
        <f t="shared" si="29"/>
        <v>-</v>
      </c>
    </row>
    <row r="980" spans="1:14" s="258" customFormat="1" ht="12.75" hidden="1" outlineLevel="1">
      <c r="A980" s="397"/>
      <c r="B980" s="252">
        <v>962</v>
      </c>
      <c r="C980" s="255"/>
      <c r="D980" s="255"/>
      <c r="E980" s="255"/>
      <c r="F980" s="256"/>
      <c r="G980" s="257"/>
      <c r="H980" s="257"/>
      <c r="I980" s="396"/>
      <c r="J980" s="257"/>
      <c r="K980" s="399" t="s">
        <v>333</v>
      </c>
      <c r="L980" s="399" t="s">
        <v>333</v>
      </c>
      <c r="M980" s="254" t="str">
        <f t="shared" ref="M980:M1018" si="30">IF(H980=0,"-",IF(AND(H980&gt;=$L$13,H980&lt;=$K$11),"Корректная дата", "Некорректная дата"))</f>
        <v>-</v>
      </c>
      <c r="N980" s="413" t="str">
        <f t="shared" ref="N980:N1018" si="31">IF(ISERROR(I980*1)=TRUE,"Некорректный формат",IF(I980&gt;=100000,"Корректная сумма", IF(I980=0,"-","Рекомендуемая мин. сумма в п/п не менее 100 000 руб.")))</f>
        <v>-</v>
      </c>
    </row>
    <row r="981" spans="1:14" s="258" customFormat="1" ht="12.75" hidden="1" outlineLevel="1">
      <c r="A981" s="397"/>
      <c r="B981" s="252">
        <v>963</v>
      </c>
      <c r="C981" s="255"/>
      <c r="D981" s="255"/>
      <c r="E981" s="255"/>
      <c r="F981" s="256"/>
      <c r="G981" s="257"/>
      <c r="H981" s="257"/>
      <c r="I981" s="396"/>
      <c r="J981" s="257"/>
      <c r="K981" s="399" t="s">
        <v>333</v>
      </c>
      <c r="L981" s="399" t="s">
        <v>333</v>
      </c>
      <c r="M981" s="254" t="str">
        <f t="shared" si="30"/>
        <v>-</v>
      </c>
      <c r="N981" s="413" t="str">
        <f t="shared" si="31"/>
        <v>-</v>
      </c>
    </row>
    <row r="982" spans="1:14" s="258" customFormat="1" ht="12.75" hidden="1" outlineLevel="1">
      <c r="A982" s="397"/>
      <c r="B982" s="252">
        <v>964</v>
      </c>
      <c r="C982" s="255"/>
      <c r="D982" s="255"/>
      <c r="E982" s="255"/>
      <c r="F982" s="256"/>
      <c r="G982" s="257"/>
      <c r="H982" s="257"/>
      <c r="I982" s="396"/>
      <c r="J982" s="257"/>
      <c r="K982" s="399" t="s">
        <v>333</v>
      </c>
      <c r="L982" s="399" t="s">
        <v>333</v>
      </c>
      <c r="M982" s="254" t="str">
        <f t="shared" si="30"/>
        <v>-</v>
      </c>
      <c r="N982" s="413" t="str">
        <f t="shared" si="31"/>
        <v>-</v>
      </c>
    </row>
    <row r="983" spans="1:14" s="258" customFormat="1" ht="12.75" hidden="1" outlineLevel="1">
      <c r="A983" s="397"/>
      <c r="B983" s="252">
        <v>965</v>
      </c>
      <c r="C983" s="255"/>
      <c r="D983" s="255"/>
      <c r="E983" s="255"/>
      <c r="F983" s="256"/>
      <c r="G983" s="257"/>
      <c r="H983" s="257"/>
      <c r="I983" s="396"/>
      <c r="J983" s="257"/>
      <c r="K983" s="399" t="s">
        <v>333</v>
      </c>
      <c r="L983" s="399" t="s">
        <v>333</v>
      </c>
      <c r="M983" s="254" t="str">
        <f t="shared" si="30"/>
        <v>-</v>
      </c>
      <c r="N983" s="413" t="str">
        <f t="shared" si="31"/>
        <v>-</v>
      </c>
    </row>
    <row r="984" spans="1:14" s="258" customFormat="1" ht="12.75" hidden="1" outlineLevel="1">
      <c r="A984" s="397"/>
      <c r="B984" s="252">
        <v>966</v>
      </c>
      <c r="C984" s="255"/>
      <c r="D984" s="255"/>
      <c r="E984" s="255"/>
      <c r="F984" s="256"/>
      <c r="G984" s="257"/>
      <c r="H984" s="257"/>
      <c r="I984" s="396"/>
      <c r="J984" s="257"/>
      <c r="K984" s="399" t="s">
        <v>333</v>
      </c>
      <c r="L984" s="399" t="s">
        <v>333</v>
      </c>
      <c r="M984" s="254" t="str">
        <f t="shared" si="30"/>
        <v>-</v>
      </c>
      <c r="N984" s="413" t="str">
        <f t="shared" si="31"/>
        <v>-</v>
      </c>
    </row>
    <row r="985" spans="1:14" s="258" customFormat="1" ht="12.75" hidden="1" outlineLevel="1">
      <c r="A985" s="397"/>
      <c r="B985" s="252">
        <v>967</v>
      </c>
      <c r="C985" s="255"/>
      <c r="D985" s="255"/>
      <c r="E985" s="255"/>
      <c r="F985" s="256"/>
      <c r="G985" s="257"/>
      <c r="H985" s="257"/>
      <c r="I985" s="396"/>
      <c r="J985" s="257"/>
      <c r="K985" s="399" t="s">
        <v>333</v>
      </c>
      <c r="L985" s="399" t="s">
        <v>333</v>
      </c>
      <c r="M985" s="254" t="str">
        <f t="shared" si="30"/>
        <v>-</v>
      </c>
      <c r="N985" s="413" t="str">
        <f t="shared" si="31"/>
        <v>-</v>
      </c>
    </row>
    <row r="986" spans="1:14" s="258" customFormat="1" ht="12.75" hidden="1" outlineLevel="1">
      <c r="A986" s="397"/>
      <c r="B986" s="252">
        <v>968</v>
      </c>
      <c r="C986" s="255"/>
      <c r="D986" s="255"/>
      <c r="E986" s="255"/>
      <c r="F986" s="256"/>
      <c r="G986" s="257"/>
      <c r="H986" s="257"/>
      <c r="I986" s="396"/>
      <c r="J986" s="257"/>
      <c r="K986" s="399" t="s">
        <v>333</v>
      </c>
      <c r="L986" s="399" t="s">
        <v>333</v>
      </c>
      <c r="M986" s="254" t="str">
        <f t="shared" si="30"/>
        <v>-</v>
      </c>
      <c r="N986" s="413" t="str">
        <f t="shared" si="31"/>
        <v>-</v>
      </c>
    </row>
    <row r="987" spans="1:14" s="258" customFormat="1" ht="12.75" hidden="1" outlineLevel="1">
      <c r="A987" s="397"/>
      <c r="B987" s="252">
        <v>969</v>
      </c>
      <c r="C987" s="255"/>
      <c r="D987" s="255"/>
      <c r="E987" s="255"/>
      <c r="F987" s="256"/>
      <c r="G987" s="257"/>
      <c r="H987" s="257"/>
      <c r="I987" s="396"/>
      <c r="J987" s="257"/>
      <c r="K987" s="399" t="s">
        <v>333</v>
      </c>
      <c r="L987" s="399" t="s">
        <v>333</v>
      </c>
      <c r="M987" s="254" t="str">
        <f t="shared" si="30"/>
        <v>-</v>
      </c>
      <c r="N987" s="413" t="str">
        <f t="shared" si="31"/>
        <v>-</v>
      </c>
    </row>
    <row r="988" spans="1:14" s="258" customFormat="1" ht="12.75" hidden="1" outlineLevel="1">
      <c r="A988" s="397"/>
      <c r="B988" s="252">
        <v>970</v>
      </c>
      <c r="C988" s="255"/>
      <c r="D988" s="255"/>
      <c r="E988" s="255"/>
      <c r="F988" s="256"/>
      <c r="G988" s="257"/>
      <c r="H988" s="257"/>
      <c r="I988" s="396"/>
      <c r="J988" s="257"/>
      <c r="K988" s="399" t="s">
        <v>333</v>
      </c>
      <c r="L988" s="399" t="s">
        <v>333</v>
      </c>
      <c r="M988" s="254" t="str">
        <f t="shared" si="30"/>
        <v>-</v>
      </c>
      <c r="N988" s="413" t="str">
        <f t="shared" si="31"/>
        <v>-</v>
      </c>
    </row>
    <row r="989" spans="1:14" s="258" customFormat="1" ht="12.75" hidden="1" outlineLevel="1">
      <c r="A989" s="397"/>
      <c r="B989" s="252">
        <v>971</v>
      </c>
      <c r="C989" s="255"/>
      <c r="D989" s="255"/>
      <c r="E989" s="255"/>
      <c r="F989" s="256"/>
      <c r="G989" s="257"/>
      <c r="H989" s="257"/>
      <c r="I989" s="396"/>
      <c r="J989" s="257"/>
      <c r="K989" s="399" t="s">
        <v>333</v>
      </c>
      <c r="L989" s="399" t="s">
        <v>333</v>
      </c>
      <c r="M989" s="254" t="str">
        <f t="shared" si="30"/>
        <v>-</v>
      </c>
      <c r="N989" s="413" t="str">
        <f t="shared" si="31"/>
        <v>-</v>
      </c>
    </row>
    <row r="990" spans="1:14" s="258" customFormat="1" ht="12.75" hidden="1" outlineLevel="1">
      <c r="A990" s="397"/>
      <c r="B990" s="252">
        <v>972</v>
      </c>
      <c r="C990" s="255"/>
      <c r="D990" s="255"/>
      <c r="E990" s="255"/>
      <c r="F990" s="256"/>
      <c r="G990" s="257"/>
      <c r="H990" s="257"/>
      <c r="I990" s="396"/>
      <c r="J990" s="257"/>
      <c r="K990" s="399" t="s">
        <v>333</v>
      </c>
      <c r="L990" s="399" t="s">
        <v>333</v>
      </c>
      <c r="M990" s="254" t="str">
        <f t="shared" si="30"/>
        <v>-</v>
      </c>
      <c r="N990" s="413" t="str">
        <f t="shared" si="31"/>
        <v>-</v>
      </c>
    </row>
    <row r="991" spans="1:14" s="258" customFormat="1" ht="12.75" hidden="1" outlineLevel="1">
      <c r="A991" s="397"/>
      <c r="B991" s="252">
        <v>973</v>
      </c>
      <c r="C991" s="255"/>
      <c r="D991" s="255"/>
      <c r="E991" s="255"/>
      <c r="F991" s="256"/>
      <c r="G991" s="257"/>
      <c r="H991" s="257"/>
      <c r="I991" s="396"/>
      <c r="J991" s="257"/>
      <c r="K991" s="399" t="s">
        <v>333</v>
      </c>
      <c r="L991" s="399" t="s">
        <v>333</v>
      </c>
      <c r="M991" s="254" t="str">
        <f t="shared" si="30"/>
        <v>-</v>
      </c>
      <c r="N991" s="413" t="str">
        <f t="shared" si="31"/>
        <v>-</v>
      </c>
    </row>
    <row r="992" spans="1:14" s="258" customFormat="1" ht="12.75" hidden="1" outlineLevel="1">
      <c r="A992" s="397"/>
      <c r="B992" s="252">
        <v>974</v>
      </c>
      <c r="C992" s="255"/>
      <c r="D992" s="255"/>
      <c r="E992" s="255"/>
      <c r="F992" s="256"/>
      <c r="G992" s="257"/>
      <c r="H992" s="257"/>
      <c r="I992" s="396"/>
      <c r="J992" s="257"/>
      <c r="K992" s="399" t="s">
        <v>333</v>
      </c>
      <c r="L992" s="399" t="s">
        <v>333</v>
      </c>
      <c r="M992" s="254" t="str">
        <f t="shared" si="30"/>
        <v>-</v>
      </c>
      <c r="N992" s="413" t="str">
        <f t="shared" si="31"/>
        <v>-</v>
      </c>
    </row>
    <row r="993" spans="1:14" s="258" customFormat="1" ht="12.75" hidden="1" outlineLevel="1">
      <c r="A993" s="397"/>
      <c r="B993" s="252">
        <v>975</v>
      </c>
      <c r="C993" s="255"/>
      <c r="D993" s="255"/>
      <c r="E993" s="255"/>
      <c r="F993" s="256"/>
      <c r="G993" s="257"/>
      <c r="H993" s="257"/>
      <c r="I993" s="396"/>
      <c r="J993" s="257"/>
      <c r="K993" s="399" t="s">
        <v>333</v>
      </c>
      <c r="L993" s="399" t="s">
        <v>333</v>
      </c>
      <c r="M993" s="254" t="str">
        <f t="shared" si="30"/>
        <v>-</v>
      </c>
      <c r="N993" s="413" t="str">
        <f t="shared" si="31"/>
        <v>-</v>
      </c>
    </row>
    <row r="994" spans="1:14" s="258" customFormat="1" ht="12.75" hidden="1" outlineLevel="1">
      <c r="A994" s="397"/>
      <c r="B994" s="252">
        <v>976</v>
      </c>
      <c r="C994" s="255"/>
      <c r="D994" s="255"/>
      <c r="E994" s="255"/>
      <c r="F994" s="256"/>
      <c r="G994" s="257"/>
      <c r="H994" s="257"/>
      <c r="I994" s="396"/>
      <c r="J994" s="257"/>
      <c r="K994" s="399" t="s">
        <v>333</v>
      </c>
      <c r="L994" s="399" t="s">
        <v>333</v>
      </c>
      <c r="M994" s="254" t="str">
        <f t="shared" si="30"/>
        <v>-</v>
      </c>
      <c r="N994" s="413" t="str">
        <f t="shared" si="31"/>
        <v>-</v>
      </c>
    </row>
    <row r="995" spans="1:14" s="258" customFormat="1" ht="12.75" hidden="1" outlineLevel="1">
      <c r="A995" s="397"/>
      <c r="B995" s="252">
        <v>977</v>
      </c>
      <c r="C995" s="255"/>
      <c r="D995" s="255"/>
      <c r="E995" s="255"/>
      <c r="F995" s="256"/>
      <c r="G995" s="257"/>
      <c r="H995" s="257"/>
      <c r="I995" s="396"/>
      <c r="J995" s="257"/>
      <c r="K995" s="399" t="s">
        <v>333</v>
      </c>
      <c r="L995" s="399" t="s">
        <v>333</v>
      </c>
      <c r="M995" s="254" t="str">
        <f t="shared" si="30"/>
        <v>-</v>
      </c>
      <c r="N995" s="413" t="str">
        <f t="shared" si="31"/>
        <v>-</v>
      </c>
    </row>
    <row r="996" spans="1:14" s="258" customFormat="1" ht="12.75" hidden="1" outlineLevel="1">
      <c r="A996" s="397"/>
      <c r="B996" s="252">
        <v>978</v>
      </c>
      <c r="C996" s="255"/>
      <c r="D996" s="255"/>
      <c r="E996" s="255"/>
      <c r="F996" s="256"/>
      <c r="G996" s="257"/>
      <c r="H996" s="257"/>
      <c r="I996" s="396"/>
      <c r="J996" s="257"/>
      <c r="K996" s="399" t="s">
        <v>333</v>
      </c>
      <c r="L996" s="399" t="s">
        <v>333</v>
      </c>
      <c r="M996" s="254" t="str">
        <f t="shared" si="30"/>
        <v>-</v>
      </c>
      <c r="N996" s="413" t="str">
        <f t="shared" si="31"/>
        <v>-</v>
      </c>
    </row>
    <row r="997" spans="1:14" s="258" customFormat="1" ht="12.75" hidden="1" outlineLevel="1">
      <c r="A997" s="397"/>
      <c r="B997" s="252">
        <v>979</v>
      </c>
      <c r="C997" s="255"/>
      <c r="D997" s="255"/>
      <c r="E997" s="255"/>
      <c r="F997" s="256"/>
      <c r="G997" s="257"/>
      <c r="H997" s="257"/>
      <c r="I997" s="396"/>
      <c r="J997" s="257"/>
      <c r="K997" s="399" t="s">
        <v>333</v>
      </c>
      <c r="L997" s="399" t="s">
        <v>333</v>
      </c>
      <c r="M997" s="254" t="str">
        <f t="shared" si="30"/>
        <v>-</v>
      </c>
      <c r="N997" s="413" t="str">
        <f t="shared" si="31"/>
        <v>-</v>
      </c>
    </row>
    <row r="998" spans="1:14" s="258" customFormat="1" ht="12.75" hidden="1" outlineLevel="1">
      <c r="A998" s="397"/>
      <c r="B998" s="252">
        <v>980</v>
      </c>
      <c r="C998" s="255"/>
      <c r="D998" s="255"/>
      <c r="E998" s="255"/>
      <c r="F998" s="256"/>
      <c r="G998" s="257"/>
      <c r="H998" s="257"/>
      <c r="I998" s="396"/>
      <c r="J998" s="257"/>
      <c r="K998" s="399" t="s">
        <v>333</v>
      </c>
      <c r="L998" s="399" t="s">
        <v>333</v>
      </c>
      <c r="M998" s="254" t="str">
        <f t="shared" si="30"/>
        <v>-</v>
      </c>
      <c r="N998" s="413" t="str">
        <f t="shared" si="31"/>
        <v>-</v>
      </c>
    </row>
    <row r="999" spans="1:14" s="258" customFormat="1" ht="12.75" hidden="1" outlineLevel="1">
      <c r="A999" s="397"/>
      <c r="B999" s="252">
        <v>981</v>
      </c>
      <c r="C999" s="255"/>
      <c r="D999" s="255"/>
      <c r="E999" s="255"/>
      <c r="F999" s="256"/>
      <c r="G999" s="257"/>
      <c r="H999" s="257"/>
      <c r="I999" s="396"/>
      <c r="J999" s="257"/>
      <c r="K999" s="399" t="s">
        <v>333</v>
      </c>
      <c r="L999" s="399" t="s">
        <v>333</v>
      </c>
      <c r="M999" s="254" t="str">
        <f t="shared" si="30"/>
        <v>-</v>
      </c>
      <c r="N999" s="413" t="str">
        <f t="shared" si="31"/>
        <v>-</v>
      </c>
    </row>
    <row r="1000" spans="1:14" s="258" customFormat="1" ht="12.75" hidden="1" outlineLevel="1">
      <c r="A1000" s="397"/>
      <c r="B1000" s="252">
        <v>982</v>
      </c>
      <c r="C1000" s="255"/>
      <c r="D1000" s="255"/>
      <c r="E1000" s="255"/>
      <c r="F1000" s="256"/>
      <c r="G1000" s="257"/>
      <c r="H1000" s="259"/>
      <c r="I1000" s="396"/>
      <c r="J1000" s="257"/>
      <c r="K1000" s="399" t="s">
        <v>333</v>
      </c>
      <c r="L1000" s="399" t="s">
        <v>333</v>
      </c>
      <c r="M1000" s="254" t="str">
        <f t="shared" si="30"/>
        <v>-</v>
      </c>
      <c r="N1000" s="413" t="str">
        <f t="shared" si="31"/>
        <v>-</v>
      </c>
    </row>
    <row r="1001" spans="1:14" s="258" customFormat="1" ht="12.75" hidden="1" outlineLevel="1">
      <c r="A1001" s="397"/>
      <c r="B1001" s="252">
        <v>983</v>
      </c>
      <c r="C1001" s="255"/>
      <c r="D1001" s="255"/>
      <c r="E1001" s="255"/>
      <c r="F1001" s="256"/>
      <c r="G1001" s="257"/>
      <c r="H1001" s="259"/>
      <c r="I1001" s="396"/>
      <c r="J1001" s="257"/>
      <c r="K1001" s="399" t="s">
        <v>333</v>
      </c>
      <c r="L1001" s="399" t="s">
        <v>333</v>
      </c>
      <c r="M1001" s="254" t="str">
        <f t="shared" si="30"/>
        <v>-</v>
      </c>
      <c r="N1001" s="413" t="str">
        <f t="shared" si="31"/>
        <v>-</v>
      </c>
    </row>
    <row r="1002" spans="1:14" s="258" customFormat="1" ht="12.75" hidden="1" outlineLevel="1">
      <c r="A1002" s="397"/>
      <c r="B1002" s="252">
        <v>984</v>
      </c>
      <c r="C1002" s="255"/>
      <c r="D1002" s="255"/>
      <c r="E1002" s="255"/>
      <c r="F1002" s="256"/>
      <c r="G1002" s="257"/>
      <c r="H1002" s="259"/>
      <c r="I1002" s="396"/>
      <c r="J1002" s="257"/>
      <c r="K1002" s="399" t="s">
        <v>333</v>
      </c>
      <c r="L1002" s="399" t="s">
        <v>333</v>
      </c>
      <c r="M1002" s="254" t="str">
        <f t="shared" si="30"/>
        <v>-</v>
      </c>
      <c r="N1002" s="413" t="str">
        <f t="shared" si="31"/>
        <v>-</v>
      </c>
    </row>
    <row r="1003" spans="1:14" s="258" customFormat="1" ht="12.75" hidden="1" outlineLevel="1">
      <c r="A1003" s="397"/>
      <c r="B1003" s="252">
        <v>985</v>
      </c>
      <c r="C1003" s="255"/>
      <c r="D1003" s="255"/>
      <c r="E1003" s="255"/>
      <c r="F1003" s="256"/>
      <c r="G1003" s="257"/>
      <c r="H1003" s="259"/>
      <c r="I1003" s="396"/>
      <c r="J1003" s="257"/>
      <c r="K1003" s="399" t="s">
        <v>333</v>
      </c>
      <c r="L1003" s="399" t="s">
        <v>333</v>
      </c>
      <c r="M1003" s="254" t="str">
        <f t="shared" si="30"/>
        <v>-</v>
      </c>
      <c r="N1003" s="413" t="str">
        <f t="shared" si="31"/>
        <v>-</v>
      </c>
    </row>
    <row r="1004" spans="1:14" s="258" customFormat="1" ht="12.75" hidden="1" outlineLevel="1">
      <c r="A1004" s="397"/>
      <c r="B1004" s="252">
        <v>986</v>
      </c>
      <c r="C1004" s="255"/>
      <c r="D1004" s="255"/>
      <c r="E1004" s="255"/>
      <c r="F1004" s="256"/>
      <c r="G1004" s="257"/>
      <c r="H1004" s="259"/>
      <c r="I1004" s="396"/>
      <c r="J1004" s="257"/>
      <c r="K1004" s="399" t="s">
        <v>333</v>
      </c>
      <c r="L1004" s="399" t="s">
        <v>333</v>
      </c>
      <c r="M1004" s="254" t="str">
        <f t="shared" si="30"/>
        <v>-</v>
      </c>
      <c r="N1004" s="413" t="str">
        <f t="shared" si="31"/>
        <v>-</v>
      </c>
    </row>
    <row r="1005" spans="1:14" s="258" customFormat="1" ht="12.75" hidden="1" outlineLevel="1">
      <c r="A1005" s="397"/>
      <c r="B1005" s="252">
        <v>987</v>
      </c>
      <c r="C1005" s="255"/>
      <c r="D1005" s="255"/>
      <c r="E1005" s="255"/>
      <c r="F1005" s="256"/>
      <c r="G1005" s="257"/>
      <c r="H1005" s="259"/>
      <c r="I1005" s="396"/>
      <c r="J1005" s="257"/>
      <c r="K1005" s="399" t="s">
        <v>333</v>
      </c>
      <c r="L1005" s="399" t="s">
        <v>333</v>
      </c>
      <c r="M1005" s="254" t="str">
        <f t="shared" si="30"/>
        <v>-</v>
      </c>
      <c r="N1005" s="413" t="str">
        <f t="shared" si="31"/>
        <v>-</v>
      </c>
    </row>
    <row r="1006" spans="1:14" s="258" customFormat="1" ht="12.75" hidden="1" outlineLevel="1">
      <c r="A1006" s="397"/>
      <c r="B1006" s="252">
        <v>988</v>
      </c>
      <c r="C1006" s="255"/>
      <c r="D1006" s="255"/>
      <c r="E1006" s="255"/>
      <c r="F1006" s="256"/>
      <c r="G1006" s="257"/>
      <c r="H1006" s="259"/>
      <c r="I1006" s="396"/>
      <c r="J1006" s="257"/>
      <c r="K1006" s="399" t="s">
        <v>333</v>
      </c>
      <c r="L1006" s="399" t="s">
        <v>333</v>
      </c>
      <c r="M1006" s="254" t="str">
        <f t="shared" si="30"/>
        <v>-</v>
      </c>
      <c r="N1006" s="413" t="str">
        <f t="shared" si="31"/>
        <v>-</v>
      </c>
    </row>
    <row r="1007" spans="1:14" s="258" customFormat="1" ht="12.75" hidden="1" outlineLevel="1">
      <c r="A1007" s="397"/>
      <c r="B1007" s="252">
        <v>989</v>
      </c>
      <c r="C1007" s="255"/>
      <c r="D1007" s="255"/>
      <c r="E1007" s="255"/>
      <c r="F1007" s="256"/>
      <c r="G1007" s="257"/>
      <c r="H1007" s="259"/>
      <c r="I1007" s="396"/>
      <c r="J1007" s="257"/>
      <c r="K1007" s="399" t="s">
        <v>333</v>
      </c>
      <c r="L1007" s="399" t="s">
        <v>333</v>
      </c>
      <c r="M1007" s="254" t="str">
        <f t="shared" si="30"/>
        <v>-</v>
      </c>
      <c r="N1007" s="413" t="str">
        <f t="shared" si="31"/>
        <v>-</v>
      </c>
    </row>
    <row r="1008" spans="1:14" s="258" customFormat="1" ht="12.75" hidden="1" outlineLevel="1">
      <c r="A1008" s="397"/>
      <c r="B1008" s="252">
        <v>990</v>
      </c>
      <c r="C1008" s="255"/>
      <c r="D1008" s="255"/>
      <c r="E1008" s="255"/>
      <c r="F1008" s="256"/>
      <c r="G1008" s="257"/>
      <c r="H1008" s="259"/>
      <c r="I1008" s="396"/>
      <c r="J1008" s="257"/>
      <c r="K1008" s="399" t="s">
        <v>333</v>
      </c>
      <c r="L1008" s="399" t="s">
        <v>333</v>
      </c>
      <c r="M1008" s="254" t="str">
        <f t="shared" si="30"/>
        <v>-</v>
      </c>
      <c r="N1008" s="413" t="str">
        <f t="shared" si="31"/>
        <v>-</v>
      </c>
    </row>
    <row r="1009" spans="1:14" s="258" customFormat="1" ht="12.75" hidden="1" outlineLevel="1">
      <c r="A1009" s="397"/>
      <c r="B1009" s="252">
        <v>991</v>
      </c>
      <c r="C1009" s="255"/>
      <c r="D1009" s="255"/>
      <c r="E1009" s="255"/>
      <c r="F1009" s="256"/>
      <c r="G1009" s="257"/>
      <c r="H1009" s="259"/>
      <c r="I1009" s="396"/>
      <c r="J1009" s="257"/>
      <c r="K1009" s="399" t="s">
        <v>333</v>
      </c>
      <c r="L1009" s="399" t="s">
        <v>333</v>
      </c>
      <c r="M1009" s="254" t="str">
        <f t="shared" si="30"/>
        <v>-</v>
      </c>
      <c r="N1009" s="413" t="str">
        <f t="shared" si="31"/>
        <v>-</v>
      </c>
    </row>
    <row r="1010" spans="1:14" s="258" customFormat="1" ht="12.75" hidden="1" outlineLevel="1">
      <c r="A1010" s="397"/>
      <c r="B1010" s="252">
        <v>992</v>
      </c>
      <c r="C1010" s="255"/>
      <c r="D1010" s="255"/>
      <c r="E1010" s="255"/>
      <c r="F1010" s="256"/>
      <c r="G1010" s="257"/>
      <c r="H1010" s="259"/>
      <c r="I1010" s="396"/>
      <c r="J1010" s="257"/>
      <c r="K1010" s="399" t="s">
        <v>333</v>
      </c>
      <c r="L1010" s="399" t="s">
        <v>333</v>
      </c>
      <c r="M1010" s="254" t="str">
        <f t="shared" si="30"/>
        <v>-</v>
      </c>
      <c r="N1010" s="413" t="str">
        <f t="shared" si="31"/>
        <v>-</v>
      </c>
    </row>
    <row r="1011" spans="1:14" s="258" customFormat="1" ht="12.75" hidden="1" outlineLevel="1">
      <c r="A1011" s="397"/>
      <c r="B1011" s="252">
        <v>993</v>
      </c>
      <c r="C1011" s="255"/>
      <c r="D1011" s="255"/>
      <c r="E1011" s="255"/>
      <c r="F1011" s="256"/>
      <c r="G1011" s="257"/>
      <c r="H1011" s="259"/>
      <c r="I1011" s="396"/>
      <c r="J1011" s="257"/>
      <c r="K1011" s="399" t="s">
        <v>333</v>
      </c>
      <c r="L1011" s="399" t="s">
        <v>333</v>
      </c>
      <c r="M1011" s="254" t="str">
        <f t="shared" si="30"/>
        <v>-</v>
      </c>
      <c r="N1011" s="413" t="str">
        <f t="shared" si="31"/>
        <v>-</v>
      </c>
    </row>
    <row r="1012" spans="1:14" s="258" customFormat="1" ht="12.75" hidden="1" outlineLevel="1">
      <c r="A1012" s="397"/>
      <c r="B1012" s="252">
        <v>994</v>
      </c>
      <c r="C1012" s="255"/>
      <c r="D1012" s="255"/>
      <c r="E1012" s="255"/>
      <c r="F1012" s="256"/>
      <c r="G1012" s="257"/>
      <c r="H1012" s="259"/>
      <c r="I1012" s="396"/>
      <c r="J1012" s="257"/>
      <c r="K1012" s="399" t="s">
        <v>333</v>
      </c>
      <c r="L1012" s="399" t="s">
        <v>333</v>
      </c>
      <c r="M1012" s="254" t="str">
        <f t="shared" si="30"/>
        <v>-</v>
      </c>
      <c r="N1012" s="413" t="str">
        <f t="shared" si="31"/>
        <v>-</v>
      </c>
    </row>
    <row r="1013" spans="1:14" s="258" customFormat="1" ht="12.75" hidden="1" outlineLevel="1">
      <c r="A1013" s="397"/>
      <c r="B1013" s="252">
        <v>995</v>
      </c>
      <c r="C1013" s="255"/>
      <c r="D1013" s="255"/>
      <c r="E1013" s="255"/>
      <c r="F1013" s="256"/>
      <c r="G1013" s="257"/>
      <c r="H1013" s="259"/>
      <c r="I1013" s="396"/>
      <c r="J1013" s="257"/>
      <c r="K1013" s="399" t="s">
        <v>333</v>
      </c>
      <c r="L1013" s="399" t="s">
        <v>333</v>
      </c>
      <c r="M1013" s="254" t="str">
        <f t="shared" si="30"/>
        <v>-</v>
      </c>
      <c r="N1013" s="413" t="str">
        <f t="shared" si="31"/>
        <v>-</v>
      </c>
    </row>
    <row r="1014" spans="1:14" s="258" customFormat="1" ht="12.75" hidden="1" outlineLevel="1">
      <c r="A1014" s="397"/>
      <c r="B1014" s="252">
        <v>996</v>
      </c>
      <c r="C1014" s="255"/>
      <c r="D1014" s="255"/>
      <c r="E1014" s="255"/>
      <c r="F1014" s="256"/>
      <c r="G1014" s="257"/>
      <c r="H1014" s="259"/>
      <c r="I1014" s="396"/>
      <c r="J1014" s="257"/>
      <c r="K1014" s="399" t="s">
        <v>333</v>
      </c>
      <c r="L1014" s="399" t="s">
        <v>333</v>
      </c>
      <c r="M1014" s="254" t="str">
        <f t="shared" si="30"/>
        <v>-</v>
      </c>
      <c r="N1014" s="413" t="str">
        <f t="shared" si="31"/>
        <v>-</v>
      </c>
    </row>
    <row r="1015" spans="1:14" s="258" customFormat="1" ht="12.75" hidden="1" outlineLevel="1">
      <c r="A1015" s="397"/>
      <c r="B1015" s="252">
        <v>997</v>
      </c>
      <c r="C1015" s="255"/>
      <c r="D1015" s="255"/>
      <c r="E1015" s="255"/>
      <c r="F1015" s="256"/>
      <c r="G1015" s="257"/>
      <c r="H1015" s="259"/>
      <c r="I1015" s="396"/>
      <c r="J1015" s="257"/>
      <c r="K1015" s="399" t="s">
        <v>333</v>
      </c>
      <c r="L1015" s="399" t="s">
        <v>333</v>
      </c>
      <c r="M1015" s="254" t="str">
        <f t="shared" si="30"/>
        <v>-</v>
      </c>
      <c r="N1015" s="413" t="str">
        <f t="shared" si="31"/>
        <v>-</v>
      </c>
    </row>
    <row r="1016" spans="1:14" s="258" customFormat="1" ht="12.75" hidden="1" outlineLevel="1">
      <c r="A1016" s="397"/>
      <c r="B1016" s="252">
        <v>998</v>
      </c>
      <c r="C1016" s="255"/>
      <c r="D1016" s="255"/>
      <c r="E1016" s="255"/>
      <c r="F1016" s="256"/>
      <c r="G1016" s="257"/>
      <c r="H1016" s="259"/>
      <c r="I1016" s="396"/>
      <c r="J1016" s="257"/>
      <c r="K1016" s="399" t="s">
        <v>333</v>
      </c>
      <c r="L1016" s="399" t="s">
        <v>333</v>
      </c>
      <c r="M1016" s="254" t="str">
        <f t="shared" si="30"/>
        <v>-</v>
      </c>
      <c r="N1016" s="413" t="str">
        <f t="shared" si="31"/>
        <v>-</v>
      </c>
    </row>
    <row r="1017" spans="1:14" s="258" customFormat="1" ht="12.75" hidden="1" outlineLevel="1">
      <c r="A1017" s="397"/>
      <c r="B1017" s="252">
        <v>999</v>
      </c>
      <c r="C1017" s="255"/>
      <c r="D1017" s="255"/>
      <c r="E1017" s="255"/>
      <c r="F1017" s="256"/>
      <c r="G1017" s="257"/>
      <c r="H1017" s="259"/>
      <c r="I1017" s="396"/>
      <c r="J1017" s="257"/>
      <c r="K1017" s="399" t="s">
        <v>333</v>
      </c>
      <c r="L1017" s="399" t="s">
        <v>333</v>
      </c>
      <c r="M1017" s="254" t="str">
        <f t="shared" si="30"/>
        <v>-</v>
      </c>
      <c r="N1017" s="413" t="str">
        <f t="shared" si="31"/>
        <v>-</v>
      </c>
    </row>
    <row r="1018" spans="1:14" s="258" customFormat="1" ht="12.75" hidden="1" outlineLevel="1">
      <c r="A1018" s="397"/>
      <c r="B1018" s="252">
        <v>1000</v>
      </c>
      <c r="C1018" s="255"/>
      <c r="D1018" s="255"/>
      <c r="E1018" s="255"/>
      <c r="F1018" s="256"/>
      <c r="G1018" s="257"/>
      <c r="H1018" s="259"/>
      <c r="I1018" s="396"/>
      <c r="J1018" s="257"/>
      <c r="K1018" s="399" t="s">
        <v>333</v>
      </c>
      <c r="L1018" s="399" t="s">
        <v>333</v>
      </c>
      <c r="M1018" s="254" t="str">
        <f t="shared" si="30"/>
        <v>-</v>
      </c>
      <c r="N1018" s="413" t="str">
        <f t="shared" si="31"/>
        <v>-</v>
      </c>
    </row>
    <row r="1019" spans="1:14">
      <c r="A1019" s="239"/>
      <c r="B1019" s="252" t="s">
        <v>184</v>
      </c>
      <c r="C1019" s="398" t="s">
        <v>185</v>
      </c>
      <c r="D1019" s="252" t="s">
        <v>184</v>
      </c>
      <c r="E1019" s="252" t="s">
        <v>184</v>
      </c>
      <c r="F1019" s="252" t="s">
        <v>184</v>
      </c>
      <c r="G1019" s="252" t="s">
        <v>184</v>
      </c>
      <c r="H1019" s="252" t="s">
        <v>184</v>
      </c>
      <c r="I1019" s="260">
        <f>SUM(I19:I1018)</f>
        <v>0</v>
      </c>
      <c r="J1019" s="252" t="s">
        <v>184</v>
      </c>
      <c r="K1019" s="252" t="s">
        <v>184</v>
      </c>
      <c r="L1019" s="254" t="s">
        <v>184</v>
      </c>
      <c r="M1019" s="254" t="s">
        <v>184</v>
      </c>
      <c r="N1019" s="254" t="s">
        <v>184</v>
      </c>
    </row>
    <row r="1021" spans="1:14">
      <c r="B1021" s="261"/>
    </row>
    <row r="1022" spans="1:14">
      <c r="B1022" s="247"/>
    </row>
    <row r="1023" spans="1:14">
      <c r="B1023" s="262" t="s">
        <v>186</v>
      </c>
      <c r="E1023" s="421"/>
      <c r="F1023" s="421"/>
    </row>
    <row r="1024" spans="1:14" ht="28.5" customHeight="1">
      <c r="B1024" s="262" t="s">
        <v>187</v>
      </c>
      <c r="E1024" s="421"/>
      <c r="F1024" s="421"/>
    </row>
    <row r="1025" spans="2:12">
      <c r="B1025" s="262" t="s">
        <v>188</v>
      </c>
    </row>
    <row r="1027" spans="2:12" s="263" customFormat="1">
      <c r="B1027" s="263" t="s">
        <v>189</v>
      </c>
      <c r="J1027" s="264"/>
    </row>
    <row r="1028" spans="2:12" s="263" customFormat="1" ht="35.25" customHeight="1">
      <c r="B1028" s="422" t="s">
        <v>190</v>
      </c>
      <c r="C1028" s="422"/>
      <c r="D1028" s="422"/>
      <c r="E1028" s="422"/>
      <c r="F1028" s="422"/>
      <c r="G1028" s="422"/>
      <c r="H1028" s="422"/>
      <c r="I1028" s="422"/>
      <c r="J1028" s="422"/>
      <c r="K1028" s="422"/>
      <c r="L1028" s="422"/>
    </row>
    <row r="1029" spans="2:12" s="263" customFormat="1">
      <c r="B1029" s="263" t="s">
        <v>191</v>
      </c>
      <c r="J1029" s="264"/>
    </row>
  </sheetData>
  <mergeCells count="21">
    <mergeCell ref="C2:L2"/>
    <mergeCell ref="B10:D10"/>
    <mergeCell ref="B12:D12"/>
    <mergeCell ref="E12:I12"/>
    <mergeCell ref="B13:D13"/>
    <mergeCell ref="E13:I13"/>
    <mergeCell ref="B14:L14"/>
    <mergeCell ref="B16:B17"/>
    <mergeCell ref="C16:C17"/>
    <mergeCell ref="D16:D17"/>
    <mergeCell ref="E16:E17"/>
    <mergeCell ref="F16:F17"/>
    <mergeCell ref="G16:I16"/>
    <mergeCell ref="J16:J17"/>
    <mergeCell ref="K16:K17"/>
    <mergeCell ref="L16:L17"/>
    <mergeCell ref="N16:N17"/>
    <mergeCell ref="M16:M17"/>
    <mergeCell ref="E1023:F1023"/>
    <mergeCell ref="E1024:F1024"/>
    <mergeCell ref="B1028:L1028"/>
  </mergeCells>
  <conditionalFormatting sqref="M19:M1018">
    <cfRule type="cellIs" dxfId="12" priority="4" operator="equal">
      <formula>"Корректная дата"</formula>
    </cfRule>
    <cfRule type="cellIs" dxfId="11" priority="5" operator="equal">
      <formula>"Некорректная дата"</formula>
    </cfRule>
  </conditionalFormatting>
  <conditionalFormatting sqref="N19:N1018">
    <cfRule type="cellIs" dxfId="10" priority="1" operator="equal">
      <formula>"Некорректный формат"</formula>
    </cfRule>
    <cfRule type="cellIs" dxfId="9" priority="2" operator="equal">
      <formula>"Рекомендуемая мин. сумма в п/п не менее 100 000 руб."</formula>
    </cfRule>
    <cfRule type="cellIs" dxfId="8" priority="3" operator="equal">
      <formula>"Корректная сумма"</formula>
    </cfRule>
  </conditionalFormatting>
  <dataValidations count="3">
    <dataValidation type="list" allowBlank="1" showInputMessage="1" showErrorMessage="1" errorTitle="Просьба" error="В связи с автоматизированной обработкой получаемой нами информации просим Вас выбрать значение из раскрывающегося списка." promptTitle="Просьба" prompt="В связи с автоматизированной обработкой получаемой нами информации просим Вас выбрать значение из раскрывающегося списка." sqref="J952:J1018" xr:uid="{00000000-0002-0000-0200-000000000000}">
      <formula1>"Собственные, Привлеченные"</formula1>
    </dataValidation>
    <dataValidation allowBlank="1" showErrorMessage="1" errorTitle="Ошибка" error="Сумма ранее понесенных расходов должна быть не менее 100 000 руб." promptTitle="Ошибка" prompt="Сумма ранее понесенных расходов меньше 100 000 руб." sqref="I19:I1018" xr:uid="{00000000-0002-0000-0200-000001000000}"/>
    <dataValidation type="date" allowBlank="1" showInputMessage="1" showErrorMessage="1" sqref="K12" xr:uid="{00000000-0002-0000-0200-000002000000}">
      <formula1>44197</formula1>
      <formula2>45291</formula2>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3000000}">
          <x14:formula1>
            <xm:f>справочник!$D$2:$D$39</xm:f>
          </x14:formula1>
          <xm:sqref>K19:K1018</xm:sqref>
        </x14:dataValidation>
        <x14:dataValidation type="list" allowBlank="1" showInputMessage="1" showErrorMessage="1" xr:uid="{00000000-0002-0000-0200-000004000000}">
          <x14:formula1>
            <xm:f>справочник!$F$2:$F$6</xm:f>
          </x14:formula1>
          <xm:sqref>L19:L1018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28"/>
  <sheetViews>
    <sheetView zoomScaleNormal="100" workbookViewId="0">
      <pane xSplit="1" ySplit="3" topLeftCell="B4" activePane="bottomRight" state="frozen"/>
      <selection pane="topRight" activeCell="B1" sqref="B1"/>
      <selection pane="bottomLeft" activeCell="A2" sqref="A2"/>
      <selection pane="bottomRight" activeCell="G4" sqref="G4"/>
    </sheetView>
  </sheetViews>
  <sheetFormatPr defaultColWidth="9.140625" defaultRowHeight="12.75"/>
  <cols>
    <col min="1" max="1" width="35.7109375" style="349" customWidth="1"/>
    <col min="2" max="2" width="28.42578125" style="322" customWidth="1"/>
    <col min="3" max="3" width="13.42578125" style="322" customWidth="1"/>
    <col min="4" max="4" width="5" style="322" customWidth="1"/>
    <col min="5" max="5" width="13.42578125" style="322" customWidth="1"/>
    <col min="6" max="6" width="11.140625" style="322" customWidth="1"/>
    <col min="7" max="7" width="13.85546875" style="322" customWidth="1"/>
    <col min="8" max="8" width="14.42578125" style="322" customWidth="1"/>
    <col min="9" max="9" width="18.42578125" style="322" customWidth="1"/>
    <col min="10" max="10" width="9.140625" style="322"/>
    <col min="11" max="11" width="13.85546875" style="322" customWidth="1"/>
    <col min="12" max="12" width="20.140625" style="322" customWidth="1"/>
    <col min="13" max="13" width="17" style="322" customWidth="1"/>
    <col min="14" max="14" width="9.140625" style="322"/>
    <col min="15" max="15" width="10.5703125" style="322" bestFit="1" customWidth="1"/>
    <col min="16" max="16384" width="9.140625" style="322"/>
  </cols>
  <sheetData>
    <row r="1" spans="1:15">
      <c r="A1" s="435" t="s">
        <v>338</v>
      </c>
      <c r="B1" s="435"/>
      <c r="C1" s="435"/>
      <c r="D1" s="435"/>
      <c r="E1" s="435"/>
      <c r="F1" s="435"/>
      <c r="G1" s="435"/>
      <c r="H1" s="435"/>
      <c r="I1" s="435"/>
      <c r="J1" s="435"/>
      <c r="K1" s="435"/>
      <c r="L1" s="435"/>
      <c r="M1" s="435"/>
    </row>
    <row r="3" spans="1:15" s="335" customFormat="1" ht="38.25">
      <c r="A3" s="333" t="s">
        <v>328</v>
      </c>
      <c r="B3" s="334" t="s">
        <v>318</v>
      </c>
      <c r="C3" s="334" t="s">
        <v>330</v>
      </c>
      <c r="D3" s="334" t="s">
        <v>319</v>
      </c>
      <c r="E3" s="334" t="s">
        <v>320</v>
      </c>
      <c r="F3" s="334" t="s">
        <v>321</v>
      </c>
      <c r="G3" s="334" t="s">
        <v>329</v>
      </c>
      <c r="H3" s="334" t="s">
        <v>322</v>
      </c>
      <c r="I3" s="334" t="s">
        <v>323</v>
      </c>
      <c r="J3" s="334" t="s">
        <v>324</v>
      </c>
      <c r="K3" s="334" t="s">
        <v>325</v>
      </c>
      <c r="L3" s="334" t="s">
        <v>326</v>
      </c>
      <c r="M3" s="334" t="s">
        <v>327</v>
      </c>
    </row>
    <row r="4" spans="1:15">
      <c r="A4" s="336"/>
      <c r="B4" s="336"/>
      <c r="C4" s="337" t="s">
        <v>333</v>
      </c>
      <c r="D4" s="337"/>
      <c r="E4" s="338"/>
      <c r="F4" s="339"/>
      <c r="G4" s="340">
        <f>E4*F4</f>
        <v>0</v>
      </c>
      <c r="H4" s="350">
        <f t="shared" ref="H4:H24" si="0">IFERROR(G4/$G$26,0)</f>
        <v>0</v>
      </c>
      <c r="I4" s="337"/>
      <c r="J4" s="337"/>
      <c r="K4" s="336"/>
      <c r="L4" s="337"/>
      <c r="M4" s="337"/>
      <c r="O4" s="341"/>
    </row>
    <row r="5" spans="1:15">
      <c r="A5" s="336"/>
      <c r="B5" s="336"/>
      <c r="C5" s="337" t="s">
        <v>333</v>
      </c>
      <c r="D5" s="337"/>
      <c r="E5" s="338"/>
      <c r="F5" s="339"/>
      <c r="G5" s="340">
        <f t="shared" ref="G5:G24" si="1">E5*F5</f>
        <v>0</v>
      </c>
      <c r="H5" s="350">
        <f t="shared" si="0"/>
        <v>0</v>
      </c>
      <c r="I5" s="337"/>
      <c r="J5" s="337"/>
      <c r="K5" s="336"/>
      <c r="L5" s="337"/>
      <c r="M5" s="337"/>
      <c r="O5" s="341"/>
    </row>
    <row r="6" spans="1:15">
      <c r="A6" s="336"/>
      <c r="B6" s="336"/>
      <c r="C6" s="337" t="s">
        <v>333</v>
      </c>
      <c r="D6" s="337"/>
      <c r="E6" s="338"/>
      <c r="F6" s="339"/>
      <c r="G6" s="340">
        <f t="shared" si="1"/>
        <v>0</v>
      </c>
      <c r="H6" s="350">
        <f t="shared" si="0"/>
        <v>0</v>
      </c>
      <c r="I6" s="337"/>
      <c r="J6" s="337"/>
      <c r="K6" s="336"/>
      <c r="L6" s="337"/>
      <c r="M6" s="337"/>
      <c r="O6" s="341"/>
    </row>
    <row r="7" spans="1:15">
      <c r="A7" s="336"/>
      <c r="B7" s="336"/>
      <c r="C7" s="337" t="s">
        <v>333</v>
      </c>
      <c r="D7" s="337"/>
      <c r="E7" s="338"/>
      <c r="F7" s="339"/>
      <c r="G7" s="340">
        <f t="shared" si="1"/>
        <v>0</v>
      </c>
      <c r="H7" s="350">
        <f t="shared" si="0"/>
        <v>0</v>
      </c>
      <c r="I7" s="337"/>
      <c r="J7" s="337"/>
      <c r="K7" s="336"/>
      <c r="L7" s="337"/>
      <c r="M7" s="337"/>
      <c r="O7" s="341"/>
    </row>
    <row r="8" spans="1:15">
      <c r="A8" s="336"/>
      <c r="B8" s="336"/>
      <c r="C8" s="337" t="s">
        <v>333</v>
      </c>
      <c r="D8" s="337"/>
      <c r="E8" s="338"/>
      <c r="F8" s="339"/>
      <c r="G8" s="340">
        <f t="shared" si="1"/>
        <v>0</v>
      </c>
      <c r="H8" s="350">
        <f t="shared" si="0"/>
        <v>0</v>
      </c>
      <c r="I8" s="336"/>
      <c r="J8" s="337"/>
      <c r="K8" s="336"/>
      <c r="L8" s="337"/>
      <c r="M8" s="337"/>
      <c r="O8" s="341"/>
    </row>
    <row r="9" spans="1:15">
      <c r="A9" s="336"/>
      <c r="B9" s="336"/>
      <c r="C9" s="337" t="s">
        <v>333</v>
      </c>
      <c r="D9" s="337"/>
      <c r="E9" s="338"/>
      <c r="F9" s="339"/>
      <c r="G9" s="340">
        <f t="shared" si="1"/>
        <v>0</v>
      </c>
      <c r="H9" s="350">
        <f t="shared" si="0"/>
        <v>0</v>
      </c>
      <c r="I9" s="337"/>
      <c r="J9" s="337"/>
      <c r="K9" s="336"/>
      <c r="L9" s="337"/>
      <c r="M9" s="337"/>
      <c r="O9" s="341"/>
    </row>
    <row r="10" spans="1:15">
      <c r="A10" s="336"/>
      <c r="B10" s="336"/>
      <c r="C10" s="337" t="s">
        <v>333</v>
      </c>
      <c r="D10" s="337"/>
      <c r="E10" s="338"/>
      <c r="F10" s="339"/>
      <c r="G10" s="340">
        <f t="shared" si="1"/>
        <v>0</v>
      </c>
      <c r="H10" s="350">
        <f t="shared" si="0"/>
        <v>0</v>
      </c>
      <c r="I10" s="337"/>
      <c r="J10" s="337"/>
      <c r="K10" s="336"/>
      <c r="L10" s="337"/>
      <c r="M10" s="337"/>
      <c r="O10" s="341"/>
    </row>
    <row r="11" spans="1:15">
      <c r="A11" s="336"/>
      <c r="B11" s="336"/>
      <c r="C11" s="337" t="s">
        <v>333</v>
      </c>
      <c r="D11" s="337"/>
      <c r="E11" s="338"/>
      <c r="F11" s="339"/>
      <c r="G11" s="340">
        <f t="shared" si="1"/>
        <v>0</v>
      </c>
      <c r="H11" s="342">
        <f t="shared" si="0"/>
        <v>0</v>
      </c>
      <c r="I11" s="337"/>
      <c r="J11" s="337"/>
      <c r="K11" s="336"/>
      <c r="L11" s="337"/>
      <c r="M11" s="337"/>
      <c r="O11" s="341"/>
    </row>
    <row r="12" spans="1:15">
      <c r="A12" s="336"/>
      <c r="B12" s="336"/>
      <c r="C12" s="337" t="s">
        <v>333</v>
      </c>
      <c r="D12" s="337"/>
      <c r="E12" s="338"/>
      <c r="F12" s="339"/>
      <c r="G12" s="340">
        <f t="shared" si="1"/>
        <v>0</v>
      </c>
      <c r="H12" s="342">
        <f t="shared" si="0"/>
        <v>0</v>
      </c>
      <c r="I12" s="337"/>
      <c r="J12" s="337"/>
      <c r="K12" s="336"/>
      <c r="L12" s="337"/>
      <c r="M12" s="337"/>
      <c r="O12" s="341"/>
    </row>
    <row r="13" spans="1:15">
      <c r="A13" s="336"/>
      <c r="B13" s="336"/>
      <c r="C13" s="337" t="s">
        <v>333</v>
      </c>
      <c r="D13" s="337"/>
      <c r="E13" s="338"/>
      <c r="F13" s="339"/>
      <c r="G13" s="340">
        <f>E13*F13</f>
        <v>0</v>
      </c>
      <c r="H13" s="342">
        <f t="shared" si="0"/>
        <v>0</v>
      </c>
      <c r="I13" s="337"/>
      <c r="J13" s="337"/>
      <c r="K13" s="336"/>
      <c r="L13" s="337"/>
      <c r="M13" s="337"/>
      <c r="O13" s="341"/>
    </row>
    <row r="14" spans="1:15">
      <c r="A14" s="336"/>
      <c r="B14" s="336"/>
      <c r="C14" s="337" t="s">
        <v>333</v>
      </c>
      <c r="D14" s="337"/>
      <c r="E14" s="338"/>
      <c r="F14" s="339"/>
      <c r="G14" s="340">
        <f t="shared" si="1"/>
        <v>0</v>
      </c>
      <c r="H14" s="350">
        <f t="shared" si="0"/>
        <v>0</v>
      </c>
      <c r="I14" s="337"/>
      <c r="J14" s="337"/>
      <c r="K14" s="336"/>
      <c r="L14" s="337"/>
      <c r="M14" s="337"/>
      <c r="O14" s="341"/>
    </row>
    <row r="15" spans="1:15">
      <c r="A15" s="336"/>
      <c r="B15" s="336"/>
      <c r="C15" s="337" t="s">
        <v>333</v>
      </c>
      <c r="D15" s="337"/>
      <c r="E15" s="338"/>
      <c r="F15" s="339"/>
      <c r="G15" s="340">
        <f t="shared" si="1"/>
        <v>0</v>
      </c>
      <c r="H15" s="342">
        <f t="shared" si="0"/>
        <v>0</v>
      </c>
      <c r="I15" s="337"/>
      <c r="J15" s="337"/>
      <c r="K15" s="336"/>
      <c r="L15" s="337"/>
      <c r="M15" s="337"/>
      <c r="O15" s="341"/>
    </row>
    <row r="16" spans="1:15">
      <c r="A16" s="336"/>
      <c r="B16" s="336"/>
      <c r="C16" s="337" t="s">
        <v>333</v>
      </c>
      <c r="D16" s="337"/>
      <c r="E16" s="338"/>
      <c r="F16" s="339"/>
      <c r="G16" s="340">
        <f t="shared" si="1"/>
        <v>0</v>
      </c>
      <c r="H16" s="342">
        <f t="shared" si="0"/>
        <v>0</v>
      </c>
      <c r="I16" s="337"/>
      <c r="J16" s="337"/>
      <c r="K16" s="336"/>
      <c r="L16" s="337"/>
      <c r="M16" s="337"/>
      <c r="O16" s="341"/>
    </row>
    <row r="17" spans="1:15">
      <c r="A17" s="336"/>
      <c r="B17" s="336"/>
      <c r="C17" s="337" t="s">
        <v>333</v>
      </c>
      <c r="D17" s="337"/>
      <c r="E17" s="338"/>
      <c r="F17" s="339"/>
      <c r="G17" s="340">
        <f t="shared" si="1"/>
        <v>0</v>
      </c>
      <c r="H17" s="342">
        <f t="shared" si="0"/>
        <v>0</v>
      </c>
      <c r="I17" s="337"/>
      <c r="J17" s="337"/>
      <c r="K17" s="336"/>
      <c r="L17" s="337"/>
      <c r="M17" s="337"/>
      <c r="O17" s="341"/>
    </row>
    <row r="18" spans="1:15">
      <c r="A18" s="336"/>
      <c r="B18" s="336"/>
      <c r="C18" s="337" t="s">
        <v>333</v>
      </c>
      <c r="D18" s="337"/>
      <c r="E18" s="338"/>
      <c r="F18" s="339"/>
      <c r="G18" s="340">
        <f t="shared" si="1"/>
        <v>0</v>
      </c>
      <c r="H18" s="342">
        <f t="shared" si="0"/>
        <v>0</v>
      </c>
      <c r="I18" s="337"/>
      <c r="J18" s="337"/>
      <c r="K18" s="336"/>
      <c r="L18" s="337"/>
      <c r="M18" s="337"/>
      <c r="O18" s="341"/>
    </row>
    <row r="19" spans="1:15">
      <c r="A19" s="336"/>
      <c r="B19" s="336"/>
      <c r="C19" s="337" t="s">
        <v>333</v>
      </c>
      <c r="D19" s="337"/>
      <c r="E19" s="338"/>
      <c r="F19" s="343"/>
      <c r="G19" s="340">
        <f t="shared" si="1"/>
        <v>0</v>
      </c>
      <c r="H19" s="342">
        <f t="shared" si="0"/>
        <v>0</v>
      </c>
      <c r="I19" s="337"/>
      <c r="J19" s="337"/>
      <c r="K19" s="336"/>
      <c r="L19" s="337"/>
      <c r="M19" s="337"/>
      <c r="O19" s="341"/>
    </row>
    <row r="20" spans="1:15">
      <c r="A20" s="336"/>
      <c r="B20" s="336"/>
      <c r="C20" s="337" t="s">
        <v>333</v>
      </c>
      <c r="D20" s="337"/>
      <c r="E20" s="338"/>
      <c r="F20" s="344"/>
      <c r="G20" s="340">
        <f t="shared" si="1"/>
        <v>0</v>
      </c>
      <c r="H20" s="342">
        <f t="shared" si="0"/>
        <v>0</v>
      </c>
      <c r="I20" s="337"/>
      <c r="J20" s="337"/>
      <c r="K20" s="336"/>
      <c r="L20" s="337"/>
      <c r="M20" s="337"/>
      <c r="O20" s="341"/>
    </row>
    <row r="21" spans="1:15">
      <c r="A21" s="336"/>
      <c r="B21" s="336"/>
      <c r="C21" s="337" t="s">
        <v>333</v>
      </c>
      <c r="D21" s="337"/>
      <c r="E21" s="338"/>
      <c r="F21" s="344"/>
      <c r="G21" s="340">
        <f t="shared" si="1"/>
        <v>0</v>
      </c>
      <c r="H21" s="342">
        <f t="shared" si="0"/>
        <v>0</v>
      </c>
      <c r="I21" s="337"/>
      <c r="J21" s="337"/>
      <c r="K21" s="336"/>
      <c r="L21" s="337"/>
      <c r="M21" s="337"/>
      <c r="O21" s="341"/>
    </row>
    <row r="22" spans="1:15">
      <c r="A22" s="336"/>
      <c r="B22" s="336"/>
      <c r="C22" s="337" t="s">
        <v>333</v>
      </c>
      <c r="D22" s="337"/>
      <c r="E22" s="338"/>
      <c r="F22" s="344"/>
      <c r="G22" s="340">
        <f t="shared" si="1"/>
        <v>0</v>
      </c>
      <c r="H22" s="342">
        <f t="shared" si="0"/>
        <v>0</v>
      </c>
      <c r="I22" s="337"/>
      <c r="J22" s="337"/>
      <c r="K22" s="337"/>
      <c r="L22" s="337"/>
      <c r="M22" s="337"/>
      <c r="O22" s="341"/>
    </row>
    <row r="23" spans="1:15">
      <c r="A23" s="336"/>
      <c r="B23" s="336"/>
      <c r="C23" s="337" t="s">
        <v>333</v>
      </c>
      <c r="D23" s="337"/>
      <c r="E23" s="338"/>
      <c r="F23" s="344"/>
      <c r="G23" s="340">
        <f t="shared" si="1"/>
        <v>0</v>
      </c>
      <c r="H23" s="342">
        <f t="shared" si="0"/>
        <v>0</v>
      </c>
      <c r="I23" s="337"/>
      <c r="J23" s="337"/>
      <c r="K23" s="336"/>
      <c r="L23" s="337"/>
      <c r="M23" s="337"/>
      <c r="O23" s="341"/>
    </row>
    <row r="24" spans="1:15">
      <c r="A24" s="336"/>
      <c r="B24" s="336"/>
      <c r="C24" s="337" t="s">
        <v>333</v>
      </c>
      <c r="D24" s="337"/>
      <c r="E24" s="338"/>
      <c r="F24" s="344"/>
      <c r="G24" s="340">
        <f t="shared" si="1"/>
        <v>0</v>
      </c>
      <c r="H24" s="342">
        <f t="shared" si="0"/>
        <v>0</v>
      </c>
      <c r="I24" s="337"/>
      <c r="J24" s="337"/>
      <c r="K24" s="336"/>
      <c r="L24" s="337"/>
      <c r="M24" s="337"/>
      <c r="O24" s="341"/>
    </row>
    <row r="25" spans="1:15">
      <c r="B25" s="349"/>
      <c r="E25" s="341"/>
      <c r="F25" s="351"/>
      <c r="G25" s="341"/>
      <c r="H25" s="352"/>
      <c r="K25" s="349"/>
      <c r="O25" s="341"/>
    </row>
    <row r="26" spans="1:15" s="346" customFormat="1" ht="25.5">
      <c r="A26" s="345" t="s">
        <v>335</v>
      </c>
      <c r="G26" s="347">
        <f>SUM(G4:G24)</f>
        <v>0</v>
      </c>
      <c r="H26" s="348">
        <f>SUM(H4:H24)</f>
        <v>0</v>
      </c>
    </row>
    <row r="28" spans="1:15">
      <c r="A28" s="354" t="s">
        <v>334</v>
      </c>
      <c r="B28" s="355" t="e">
        <f ca="1">SUMIF($C$4:$G$24,"да",$G$4:$G$24)/$G$26</f>
        <v>#DIV/0!</v>
      </c>
    </row>
  </sheetData>
  <mergeCells count="1">
    <mergeCell ref="A1:M1"/>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справочник!$B$2:$B$4</xm:f>
          </x14:formula1>
          <xm:sqref>C4:C25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G9"/>
  <sheetViews>
    <sheetView zoomScaleNormal="100" workbookViewId="0">
      <selection activeCell="G4" sqref="G4"/>
    </sheetView>
  </sheetViews>
  <sheetFormatPr defaultRowHeight="12.75"/>
  <cols>
    <col min="1" max="1" width="1.85546875" style="373" customWidth="1"/>
    <col min="2" max="2" width="41.85546875" style="373" customWidth="1"/>
    <col min="3" max="7" width="18.28515625" style="373" customWidth="1"/>
    <col min="8" max="16384" width="9.140625" style="373"/>
  </cols>
  <sheetData>
    <row r="1" spans="2:7" ht="7.5" customHeight="1"/>
    <row r="2" spans="2:7">
      <c r="B2" s="374" t="s">
        <v>310</v>
      </c>
      <c r="C2" s="375"/>
      <c r="D2" s="375"/>
      <c r="E2" s="375"/>
      <c r="F2" s="375"/>
    </row>
    <row r="3" spans="2:7" ht="7.5" customHeight="1">
      <c r="B3" s="375"/>
      <c r="C3" s="375"/>
      <c r="D3" s="375"/>
      <c r="E3" s="375"/>
      <c r="F3" s="375"/>
    </row>
    <row r="4" spans="2:7">
      <c r="B4" s="356" t="s">
        <v>294</v>
      </c>
      <c r="C4" s="356" t="str">
        <f>VLOOKUP(Вопросы!C2,справочник!J2:O10,6,FALSE)</f>
        <v>2020 г.</v>
      </c>
      <c r="D4" s="356" t="str">
        <f>VLOOKUP(Вопросы!C2,справочник!J2:O10,5,FALSE)</f>
        <v>2021 г.</v>
      </c>
      <c r="E4" s="356" t="str">
        <f>VLOOKUP(Вопросы!C2,справочник!J2:O10,4,FALSE)</f>
        <v>2022 г.</v>
      </c>
      <c r="F4" s="356" t="str">
        <f>VLOOKUP(Вопросы!C2,справочник!J2:L10,3,FALSE)</f>
        <v>2022 г.</v>
      </c>
      <c r="G4" s="356" t="str">
        <f>VLOOKUP(Вопросы!C2,справочник!J2:L10,2,FALSE)</f>
        <v>2023 г.</v>
      </c>
    </row>
    <row r="5" spans="2:7">
      <c r="B5" s="302" t="s">
        <v>313</v>
      </c>
      <c r="C5" s="287"/>
      <c r="D5" s="287"/>
      <c r="E5" s="287"/>
      <c r="F5" s="287"/>
      <c r="G5" s="287"/>
    </row>
    <row r="6" spans="2:7">
      <c r="B6" s="302" t="s">
        <v>314</v>
      </c>
      <c r="C6" s="287"/>
      <c r="D6" s="287"/>
      <c r="E6" s="287"/>
      <c r="F6" s="287"/>
      <c r="G6" s="287"/>
    </row>
    <row r="7" spans="2:7">
      <c r="B7" s="302" t="s">
        <v>315</v>
      </c>
      <c r="C7" s="287"/>
      <c r="D7" s="287"/>
      <c r="E7" s="287"/>
      <c r="F7" s="287"/>
      <c r="G7" s="287"/>
    </row>
    <row r="8" spans="2:7">
      <c r="B8" s="302" t="s">
        <v>316</v>
      </c>
      <c r="C8" s="287"/>
      <c r="D8" s="287"/>
      <c r="E8" s="287"/>
      <c r="F8" s="287"/>
      <c r="G8" s="287"/>
    </row>
    <row r="9" spans="2:7">
      <c r="B9" s="332" t="s">
        <v>317</v>
      </c>
      <c r="C9" s="285">
        <f>SUM(C5:C8)</f>
        <v>0</v>
      </c>
      <c r="D9" s="285">
        <f t="shared" ref="D9:G9" si="0">SUM(D5:D8)</f>
        <v>0</v>
      </c>
      <c r="E9" s="285">
        <f t="shared" si="0"/>
        <v>0</v>
      </c>
      <c r="F9" s="285">
        <f t="shared" si="0"/>
        <v>0</v>
      </c>
      <c r="G9" s="285">
        <f t="shared" si="0"/>
        <v>0</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Лист4"/>
  <dimension ref="A1:O18"/>
  <sheetViews>
    <sheetView zoomScaleNormal="100" workbookViewId="0">
      <selection activeCell="F13" sqref="F13"/>
    </sheetView>
  </sheetViews>
  <sheetFormatPr defaultRowHeight="12.75"/>
  <cols>
    <col min="1" max="1" width="32" style="361" customWidth="1"/>
    <col min="2" max="2" width="32.28515625" style="361" customWidth="1"/>
    <col min="3" max="4" width="18.7109375" style="361" customWidth="1"/>
    <col min="5" max="5" width="24" style="361" customWidth="1"/>
    <col min="6" max="6" width="22" style="361" customWidth="1"/>
    <col min="7" max="7" width="21.42578125" style="361" customWidth="1"/>
    <col min="8" max="8" width="20.28515625" style="361" customWidth="1"/>
    <col min="9" max="9" width="17.85546875" style="361" customWidth="1"/>
    <col min="10" max="10" width="48.28515625" style="361" customWidth="1"/>
    <col min="11" max="11" width="15.85546875" style="361" customWidth="1"/>
    <col min="12" max="12" width="15.7109375" style="361" customWidth="1"/>
    <col min="13" max="13" width="12.28515625" style="361" bestFit="1" customWidth="1"/>
    <col min="14" max="14" width="9.140625" style="361"/>
    <col min="15" max="15" width="12.28515625" style="361" bestFit="1" customWidth="1"/>
    <col min="16" max="16384" width="9.140625" style="361"/>
  </cols>
  <sheetData>
    <row r="1" spans="1:15">
      <c r="A1" s="435" t="str">
        <f>CONCATENATE("Расшифровка обязательств по привлеченным кредитам и займам на ",TEXT(Вопросы!C2,"ДД.ММ.ГГГГ"))</f>
        <v>Расшифровка обязательств по привлеченным кредитам и займам на 31.12.2023</v>
      </c>
      <c r="B1" s="435"/>
      <c r="C1" s="435"/>
      <c r="D1" s="435"/>
      <c r="E1" s="435"/>
      <c r="F1" s="435"/>
      <c r="G1" s="435"/>
      <c r="H1" s="435"/>
      <c r="I1" s="435"/>
      <c r="J1" s="435"/>
      <c r="K1" s="435"/>
      <c r="L1" s="435"/>
      <c r="M1" s="360"/>
      <c r="O1" s="362"/>
    </row>
    <row r="2" spans="1:15">
      <c r="H2" s="363"/>
      <c r="I2" s="363"/>
      <c r="J2" s="363"/>
      <c r="K2" s="363"/>
      <c r="L2" s="331" t="s">
        <v>309</v>
      </c>
    </row>
    <row r="3" spans="1:15" s="364" customFormat="1" ht="78.75" customHeight="1">
      <c r="A3" s="356" t="s">
        <v>141</v>
      </c>
      <c r="B3" s="356" t="s">
        <v>142</v>
      </c>
      <c r="C3" s="356" t="s">
        <v>143</v>
      </c>
      <c r="D3" s="356" t="s">
        <v>160</v>
      </c>
      <c r="E3" s="356" t="s">
        <v>336</v>
      </c>
      <c r="F3" s="356" t="s">
        <v>337</v>
      </c>
      <c r="G3" s="356" t="s">
        <v>144</v>
      </c>
      <c r="H3" s="356" t="s">
        <v>145</v>
      </c>
      <c r="I3" s="356" t="s">
        <v>146</v>
      </c>
      <c r="J3" s="356" t="s">
        <v>147</v>
      </c>
      <c r="K3" s="356" t="s">
        <v>148</v>
      </c>
      <c r="L3" s="356" t="s">
        <v>149</v>
      </c>
    </row>
    <row r="4" spans="1:15" s="364" customFormat="1">
      <c r="A4" s="252" t="s">
        <v>158</v>
      </c>
      <c r="B4" s="252" t="s">
        <v>159</v>
      </c>
      <c r="C4" s="252"/>
      <c r="D4" s="252"/>
      <c r="E4" s="252"/>
      <c r="F4" s="252"/>
      <c r="G4" s="252"/>
      <c r="H4" s="252"/>
      <c r="I4" s="252"/>
      <c r="J4" s="365"/>
      <c r="K4" s="252"/>
      <c r="L4" s="252"/>
    </row>
    <row r="5" spans="1:15" s="364" customFormat="1">
      <c r="A5" s="252"/>
      <c r="B5" s="252"/>
      <c r="C5" s="252"/>
      <c r="D5" s="252"/>
      <c r="E5" s="252"/>
      <c r="F5" s="252"/>
      <c r="G5" s="252"/>
      <c r="H5" s="252"/>
      <c r="I5" s="252"/>
      <c r="J5" s="365"/>
      <c r="K5" s="252"/>
      <c r="L5" s="252"/>
    </row>
    <row r="6" spans="1:15" s="364" customFormat="1">
      <c r="A6" s="252"/>
      <c r="B6" s="252"/>
      <c r="C6" s="252"/>
      <c r="D6" s="252"/>
      <c r="E6" s="252"/>
      <c r="F6" s="252"/>
      <c r="G6" s="252"/>
      <c r="H6" s="252"/>
      <c r="I6" s="252"/>
      <c r="J6" s="365"/>
      <c r="K6" s="252"/>
      <c r="L6" s="252"/>
    </row>
    <row r="7" spans="1:15" s="364" customFormat="1">
      <c r="A7" s="252"/>
      <c r="B7" s="252"/>
      <c r="C7" s="252"/>
      <c r="D7" s="252"/>
      <c r="E7" s="252"/>
      <c r="F7" s="252"/>
      <c r="G7" s="252"/>
      <c r="H7" s="252"/>
      <c r="I7" s="252"/>
      <c r="J7" s="365"/>
      <c r="K7" s="252"/>
      <c r="L7" s="252"/>
    </row>
    <row r="8" spans="1:15" s="364" customFormat="1">
      <c r="A8" s="252"/>
      <c r="B8" s="252"/>
      <c r="C8" s="252"/>
      <c r="D8" s="252"/>
      <c r="E8" s="252"/>
      <c r="F8" s="252"/>
      <c r="G8" s="252"/>
      <c r="H8" s="252"/>
      <c r="I8" s="252"/>
      <c r="J8" s="365"/>
      <c r="K8" s="252"/>
      <c r="L8" s="252"/>
    </row>
    <row r="9" spans="1:15" s="364" customFormat="1">
      <c r="A9" s="252"/>
      <c r="B9" s="252"/>
      <c r="C9" s="252"/>
      <c r="D9" s="252"/>
      <c r="E9" s="252"/>
      <c r="F9" s="252"/>
      <c r="G9" s="252"/>
      <c r="H9" s="252"/>
      <c r="I9" s="252"/>
      <c r="J9" s="365"/>
      <c r="K9" s="252"/>
      <c r="L9" s="252"/>
    </row>
    <row r="10" spans="1:15" s="364" customFormat="1">
      <c r="A10" s="252"/>
      <c r="B10" s="252"/>
      <c r="C10" s="252"/>
      <c r="D10" s="252"/>
      <c r="E10" s="252"/>
      <c r="F10" s="252"/>
      <c r="G10" s="252"/>
      <c r="H10" s="252"/>
      <c r="I10" s="252"/>
      <c r="J10" s="365"/>
      <c r="K10" s="252"/>
      <c r="L10" s="252"/>
    </row>
    <row r="11" spans="1:15" s="364" customFormat="1">
      <c r="A11" s="252"/>
      <c r="B11" s="252"/>
      <c r="C11" s="252"/>
      <c r="D11" s="252"/>
      <c r="E11" s="252"/>
      <c r="F11" s="252"/>
      <c r="G11" s="252"/>
      <c r="H11" s="252"/>
      <c r="I11" s="252"/>
      <c r="J11" s="365"/>
      <c r="K11" s="252"/>
      <c r="L11" s="252"/>
    </row>
    <row r="12" spans="1:15" s="364" customFormat="1">
      <c r="A12" s="252"/>
      <c r="B12" s="252"/>
      <c r="C12" s="252"/>
      <c r="D12" s="252"/>
      <c r="E12" s="252"/>
      <c r="F12" s="252"/>
      <c r="G12" s="252"/>
      <c r="H12" s="252"/>
      <c r="I12" s="252"/>
      <c r="J12" s="365"/>
      <c r="K12" s="252"/>
      <c r="L12" s="252"/>
    </row>
    <row r="13" spans="1:15" s="369" customFormat="1">
      <c r="A13" s="366"/>
      <c r="B13" s="366"/>
      <c r="C13" s="367"/>
      <c r="D13" s="367"/>
      <c r="E13" s="367"/>
      <c r="F13" s="367"/>
      <c r="G13" s="366"/>
      <c r="H13" s="368"/>
      <c r="I13" s="368"/>
      <c r="J13" s="366"/>
      <c r="K13" s="366"/>
      <c r="L13" s="366"/>
    </row>
    <row r="14" spans="1:15">
      <c r="A14" s="370"/>
      <c r="B14" s="366"/>
      <c r="C14" s="371"/>
      <c r="D14" s="371"/>
      <c r="E14" s="371"/>
      <c r="F14" s="371"/>
      <c r="G14" s="370"/>
      <c r="H14" s="372"/>
      <c r="I14" s="372"/>
      <c r="J14" s="370"/>
      <c r="K14" s="370"/>
      <c r="L14" s="370"/>
      <c r="O14" s="360"/>
    </row>
    <row r="15" spans="1:15">
      <c r="A15" s="370"/>
      <c r="B15" s="370"/>
      <c r="C15" s="371"/>
      <c r="D15" s="371"/>
      <c r="E15" s="371"/>
      <c r="F15" s="371"/>
      <c r="G15" s="370"/>
      <c r="H15" s="370"/>
      <c r="I15" s="370"/>
      <c r="J15" s="370"/>
      <c r="K15" s="370"/>
      <c r="L15" s="370"/>
    </row>
    <row r="18" spans="10:10">
      <c r="J18" s="360"/>
    </row>
  </sheetData>
  <mergeCells count="1">
    <mergeCell ref="A1:L1"/>
  </mergeCells>
  <dataValidations count="1">
    <dataValidation type="list" allowBlank="1" showInputMessage="1" showErrorMessage="1" sqref="B4:B15" xr:uid="{00000000-0002-0000-0500-000000000000}">
      <formula1>"Заем,Кредит,ВКЛ (Возобновляемая кредитная линия),НКЛ (Невозобновляемая кредитная линия),Овердрафт,Инвестиционный кредит,Иной вид кредита"</formula1>
    </dataValidation>
  </dataValidations>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37"/>
  <sheetViews>
    <sheetView topLeftCell="A2" zoomScaleNormal="100" workbookViewId="0">
      <selection activeCell="A2" sqref="A2:XFD2"/>
    </sheetView>
  </sheetViews>
  <sheetFormatPr defaultColWidth="9.140625" defaultRowHeight="12.75"/>
  <cols>
    <col min="1" max="1" width="4.42578125" style="266" customWidth="1"/>
    <col min="2" max="2" width="31.85546875" style="266" customWidth="1"/>
    <col min="3" max="13" width="17.28515625" style="266" customWidth="1"/>
    <col min="14" max="16384" width="9.140625" style="266"/>
  </cols>
  <sheetData>
    <row r="1" spans="1:14" ht="14.25" hidden="1">
      <c r="J1" s="241">
        <f ca="1">TODAY()</f>
        <v>45582</v>
      </c>
      <c r="L1" s="240">
        <f ca="1">IF(MONTH(J1)&lt;4,12,IF(MONTH(J1)&lt;7,3,IF(MONTH(J1)&lt;10,6,9)))</f>
        <v>9</v>
      </c>
      <c r="M1" s="240">
        <f ca="1">LOOKUP(L1,[69]Лист1!B3:C6)</f>
        <v>30</v>
      </c>
      <c r="N1" s="240">
        <f ca="1">LOOKUP(L1,[69]Лист1!B3:D6)</f>
        <v>2022</v>
      </c>
    </row>
    <row r="2" spans="1:14">
      <c r="A2" s="265" t="str">
        <f>CONCATENATE("Расшифровка дебиторской задолженности на ",TEXT(Вопросы!C2,"ДД.ММ.ГГГГ"))</f>
        <v>Расшифровка дебиторской задолженности на 31.12.2023</v>
      </c>
    </row>
    <row r="4" spans="1:14" s="239" customFormat="1" ht="14.25">
      <c r="H4" s="353"/>
      <c r="I4" s="353"/>
      <c r="K4" s="353"/>
      <c r="L4" s="353"/>
      <c r="M4" s="331" t="s">
        <v>309</v>
      </c>
    </row>
    <row r="5" spans="1:14" s="265" customFormat="1" ht="63.75">
      <c r="A5" s="356" t="s">
        <v>192</v>
      </c>
      <c r="B5" s="356" t="s">
        <v>175</v>
      </c>
      <c r="C5" s="356" t="s">
        <v>193</v>
      </c>
      <c r="D5" s="356" t="s">
        <v>194</v>
      </c>
      <c r="E5" s="356" t="s">
        <v>195</v>
      </c>
      <c r="F5" s="356" t="s">
        <v>196</v>
      </c>
      <c r="G5" s="356" t="s">
        <v>197</v>
      </c>
      <c r="H5" s="356" t="s">
        <v>198</v>
      </c>
      <c r="I5" s="356" t="s">
        <v>199</v>
      </c>
      <c r="J5" s="356" t="s">
        <v>200</v>
      </c>
      <c r="K5" s="356" t="s">
        <v>201</v>
      </c>
      <c r="L5" s="356" t="s">
        <v>202</v>
      </c>
      <c r="M5" s="356" t="s">
        <v>203</v>
      </c>
    </row>
    <row r="6" spans="1:14" s="265" customFormat="1">
      <c r="A6" s="267" t="s">
        <v>204</v>
      </c>
      <c r="B6" s="268"/>
      <c r="C6" s="268"/>
      <c r="D6" s="268"/>
      <c r="E6" s="268"/>
      <c r="F6" s="268"/>
      <c r="G6" s="268"/>
      <c r="H6" s="269">
        <f>SUM(H7,H28)</f>
        <v>0</v>
      </c>
      <c r="I6" s="269">
        <f>SUM(I7,I28)</f>
        <v>0</v>
      </c>
      <c r="J6" s="268"/>
      <c r="K6" s="268"/>
      <c r="L6" s="268"/>
      <c r="M6" s="268"/>
    </row>
    <row r="7" spans="1:14" s="265" customFormat="1">
      <c r="A7" s="267" t="s">
        <v>205</v>
      </c>
      <c r="B7" s="268"/>
      <c r="C7" s="268"/>
      <c r="D7" s="268"/>
      <c r="E7" s="268"/>
      <c r="F7" s="268"/>
      <c r="G7" s="268"/>
      <c r="H7" s="269">
        <f>SUM(H8,H19,H24)</f>
        <v>0</v>
      </c>
      <c r="I7" s="269">
        <f>SUM(I8,I19,I24)</f>
        <v>0</v>
      </c>
      <c r="J7" s="268"/>
      <c r="K7" s="268"/>
      <c r="L7" s="268"/>
      <c r="M7" s="268"/>
    </row>
    <row r="8" spans="1:14" s="265" customFormat="1">
      <c r="A8" s="267" t="s">
        <v>206</v>
      </c>
      <c r="B8" s="268"/>
      <c r="C8" s="268"/>
      <c r="D8" s="268"/>
      <c r="E8" s="268"/>
      <c r="F8" s="268"/>
      <c r="G8" s="268"/>
      <c r="H8" s="269">
        <f>SUM(H9:H18)</f>
        <v>0</v>
      </c>
      <c r="I8" s="269">
        <f>SUM(I9:I18)</f>
        <v>0</v>
      </c>
      <c r="J8" s="268"/>
      <c r="K8" s="268"/>
      <c r="L8" s="268"/>
      <c r="M8" s="268"/>
    </row>
    <row r="9" spans="1:14">
      <c r="A9" s="270"/>
      <c r="B9" s="271"/>
      <c r="C9" s="271"/>
      <c r="D9" s="271"/>
      <c r="E9" s="271"/>
      <c r="F9" s="272"/>
      <c r="G9" s="272"/>
      <c r="H9" s="273"/>
      <c r="I9" s="274"/>
      <c r="J9" s="271"/>
      <c r="K9" s="271"/>
      <c r="L9" s="271"/>
      <c r="M9" s="271"/>
    </row>
    <row r="10" spans="1:14">
      <c r="A10" s="270"/>
      <c r="B10" s="271"/>
      <c r="C10" s="271"/>
      <c r="D10" s="271"/>
      <c r="E10" s="271"/>
      <c r="F10" s="272"/>
      <c r="G10" s="272"/>
      <c r="H10" s="273"/>
      <c r="I10" s="274"/>
      <c r="J10" s="271"/>
      <c r="K10" s="271"/>
      <c r="L10" s="271"/>
      <c r="M10" s="271"/>
    </row>
    <row r="11" spans="1:14">
      <c r="A11" s="270"/>
      <c r="B11" s="271"/>
      <c r="C11" s="271"/>
      <c r="D11" s="271"/>
      <c r="E11" s="271"/>
      <c r="F11" s="272"/>
      <c r="G11" s="272"/>
      <c r="H11" s="273"/>
      <c r="I11" s="274"/>
      <c r="J11" s="271"/>
      <c r="K11" s="271"/>
      <c r="L11" s="271"/>
      <c r="M11" s="271"/>
    </row>
    <row r="12" spans="1:14">
      <c r="A12" s="270"/>
      <c r="B12" s="271"/>
      <c r="C12" s="271"/>
      <c r="D12" s="271"/>
      <c r="E12" s="271"/>
      <c r="F12" s="272"/>
      <c r="G12" s="272"/>
      <c r="H12" s="273"/>
      <c r="I12" s="274"/>
      <c r="J12" s="271"/>
      <c r="K12" s="271"/>
      <c r="L12" s="271"/>
      <c r="M12" s="271"/>
    </row>
    <row r="13" spans="1:14">
      <c r="A13" s="270"/>
      <c r="B13" s="271"/>
      <c r="C13" s="271"/>
      <c r="D13" s="271"/>
      <c r="E13" s="271"/>
      <c r="F13" s="272"/>
      <c r="G13" s="272"/>
      <c r="H13" s="273"/>
      <c r="I13" s="274"/>
      <c r="J13" s="271"/>
      <c r="K13" s="271"/>
      <c r="L13" s="271"/>
      <c r="M13" s="271"/>
    </row>
    <row r="14" spans="1:14">
      <c r="A14" s="270"/>
      <c r="B14" s="271"/>
      <c r="C14" s="271"/>
      <c r="D14" s="271"/>
      <c r="E14" s="271"/>
      <c r="F14" s="272"/>
      <c r="G14" s="272"/>
      <c r="H14" s="273"/>
      <c r="I14" s="274"/>
      <c r="J14" s="271"/>
      <c r="K14" s="271"/>
      <c r="L14" s="271"/>
      <c r="M14" s="271"/>
    </row>
    <row r="15" spans="1:14">
      <c r="A15" s="270"/>
      <c r="B15" s="271"/>
      <c r="C15" s="271"/>
      <c r="D15" s="271"/>
      <c r="E15" s="271"/>
      <c r="F15" s="272"/>
      <c r="G15" s="272"/>
      <c r="H15" s="273"/>
      <c r="I15" s="274"/>
      <c r="J15" s="271"/>
      <c r="K15" s="271"/>
      <c r="L15" s="271"/>
      <c r="M15" s="271"/>
    </row>
    <row r="16" spans="1:14">
      <c r="A16" s="270"/>
      <c r="B16" s="271"/>
      <c r="C16" s="271"/>
      <c r="D16" s="271"/>
      <c r="E16" s="271"/>
      <c r="F16" s="272"/>
      <c r="G16" s="272"/>
      <c r="H16" s="273"/>
      <c r="I16" s="274"/>
      <c r="J16" s="271"/>
      <c r="K16" s="271"/>
      <c r="L16" s="271"/>
      <c r="M16" s="271"/>
    </row>
    <row r="17" spans="1:13">
      <c r="A17" s="270"/>
      <c r="B17" s="271"/>
      <c r="C17" s="271"/>
      <c r="D17" s="271"/>
      <c r="E17" s="271"/>
      <c r="F17" s="272"/>
      <c r="G17" s="272"/>
      <c r="H17" s="273"/>
      <c r="I17" s="274"/>
      <c r="J17" s="271"/>
      <c r="K17" s="271"/>
      <c r="L17" s="271"/>
      <c r="M17" s="271"/>
    </row>
    <row r="18" spans="1:13">
      <c r="A18" s="270"/>
      <c r="B18" s="271" t="s">
        <v>207</v>
      </c>
      <c r="C18" s="271"/>
      <c r="D18" s="271"/>
      <c r="E18" s="271"/>
      <c r="F18" s="272"/>
      <c r="G18" s="272"/>
      <c r="H18" s="273"/>
      <c r="I18" s="274"/>
      <c r="J18" s="271"/>
      <c r="K18" s="271"/>
      <c r="L18" s="271"/>
      <c r="M18" s="271"/>
    </row>
    <row r="19" spans="1:13" s="265" customFormat="1">
      <c r="A19" s="267" t="s">
        <v>208</v>
      </c>
      <c r="B19" s="275"/>
      <c r="C19" s="275"/>
      <c r="D19" s="275"/>
      <c r="E19" s="275"/>
      <c r="F19" s="276"/>
      <c r="G19" s="272"/>
      <c r="H19" s="269">
        <f>SUM(H20:H23)</f>
        <v>0</v>
      </c>
      <c r="I19" s="277">
        <f>SUM(I20:I23)</f>
        <v>0</v>
      </c>
      <c r="J19" s="275"/>
      <c r="K19" s="275"/>
      <c r="L19" s="275"/>
      <c r="M19" s="275"/>
    </row>
    <row r="20" spans="1:13">
      <c r="A20" s="270"/>
      <c r="B20" s="278"/>
      <c r="C20" s="279"/>
      <c r="D20" s="271"/>
      <c r="E20" s="271"/>
      <c r="F20" s="272"/>
      <c r="G20" s="272"/>
      <c r="H20" s="273"/>
      <c r="I20" s="274"/>
      <c r="J20" s="271"/>
      <c r="K20" s="271"/>
      <c r="L20" s="271"/>
      <c r="M20" s="271"/>
    </row>
    <row r="21" spans="1:13">
      <c r="A21" s="270"/>
      <c r="B21" s="278"/>
      <c r="C21" s="279"/>
      <c r="D21" s="271"/>
      <c r="E21" s="271"/>
      <c r="F21" s="272"/>
      <c r="G21" s="272"/>
      <c r="H21" s="273"/>
      <c r="I21" s="274"/>
      <c r="J21" s="271"/>
      <c r="K21" s="271"/>
      <c r="L21" s="271"/>
      <c r="M21" s="271"/>
    </row>
    <row r="22" spans="1:13">
      <c r="A22" s="270"/>
      <c r="B22" s="278"/>
      <c r="C22" s="279"/>
      <c r="D22" s="271"/>
      <c r="E22" s="271"/>
      <c r="F22" s="272"/>
      <c r="G22" s="272"/>
      <c r="H22" s="273"/>
      <c r="I22" s="274"/>
      <c r="J22" s="271"/>
      <c r="K22" s="271"/>
      <c r="L22" s="271"/>
      <c r="M22" s="271"/>
    </row>
    <row r="23" spans="1:13">
      <c r="A23" s="270"/>
      <c r="B23" s="280" t="s">
        <v>207</v>
      </c>
      <c r="C23" s="271"/>
      <c r="D23" s="271"/>
      <c r="E23" s="271"/>
      <c r="F23" s="272"/>
      <c r="G23" s="271"/>
      <c r="H23" s="273"/>
      <c r="I23" s="274"/>
      <c r="J23" s="271"/>
      <c r="K23" s="271"/>
      <c r="L23" s="271"/>
      <c r="M23" s="271"/>
    </row>
    <row r="24" spans="1:13" s="265" customFormat="1">
      <c r="A24" s="267" t="s">
        <v>75</v>
      </c>
      <c r="B24" s="275"/>
      <c r="C24" s="275"/>
      <c r="D24" s="275"/>
      <c r="E24" s="275"/>
      <c r="F24" s="276"/>
      <c r="G24" s="275"/>
      <c r="H24" s="269">
        <f>SUM(H25:H27)</f>
        <v>0</v>
      </c>
      <c r="I24" s="277">
        <f>SUM(I27:I27)</f>
        <v>0</v>
      </c>
      <c r="J24" s="275"/>
      <c r="K24" s="275"/>
      <c r="L24" s="275"/>
      <c r="M24" s="275"/>
    </row>
    <row r="25" spans="1:13">
      <c r="A25" s="267"/>
      <c r="B25" s="271"/>
      <c r="C25" s="271"/>
      <c r="D25" s="271"/>
      <c r="E25" s="271"/>
      <c r="F25" s="272"/>
      <c r="G25" s="271"/>
      <c r="H25" s="273"/>
      <c r="I25" s="274"/>
      <c r="J25" s="271"/>
      <c r="K25" s="271"/>
      <c r="L25" s="271"/>
      <c r="M25" s="271"/>
    </row>
    <row r="26" spans="1:13">
      <c r="A26" s="267"/>
      <c r="B26" s="271"/>
      <c r="C26" s="271"/>
      <c r="D26" s="271"/>
      <c r="E26" s="271"/>
      <c r="F26" s="272"/>
      <c r="G26" s="271"/>
      <c r="H26" s="273"/>
      <c r="I26" s="274"/>
      <c r="J26" s="271"/>
      <c r="K26" s="271"/>
      <c r="L26" s="271"/>
      <c r="M26" s="271"/>
    </row>
    <row r="27" spans="1:13">
      <c r="A27" s="267"/>
      <c r="B27" s="271"/>
      <c r="C27" s="271"/>
      <c r="D27" s="271"/>
      <c r="E27" s="271"/>
      <c r="F27" s="272"/>
      <c r="G27" s="271"/>
      <c r="H27" s="273"/>
      <c r="I27" s="274"/>
      <c r="J27" s="271"/>
      <c r="K27" s="271"/>
      <c r="L27" s="271"/>
      <c r="M27" s="271"/>
    </row>
    <row r="28" spans="1:13" s="265" customFormat="1">
      <c r="A28" s="267" t="s">
        <v>209</v>
      </c>
      <c r="B28" s="275"/>
      <c r="C28" s="275"/>
      <c r="D28" s="275"/>
      <c r="E28" s="275"/>
      <c r="F28" s="275"/>
      <c r="G28" s="275"/>
      <c r="H28" s="269">
        <f>SUM(H29,H32,H35)</f>
        <v>0</v>
      </c>
      <c r="I28" s="269">
        <f>SUM(I29,I32,I35)</f>
        <v>0</v>
      </c>
      <c r="J28" s="275"/>
      <c r="K28" s="275"/>
      <c r="L28" s="275"/>
      <c r="M28" s="275"/>
    </row>
    <row r="29" spans="1:13" s="265" customFormat="1">
      <c r="A29" s="267" t="s">
        <v>206</v>
      </c>
      <c r="B29" s="275"/>
      <c r="C29" s="275"/>
      <c r="D29" s="275"/>
      <c r="E29" s="275"/>
      <c r="F29" s="275"/>
      <c r="G29" s="275"/>
      <c r="H29" s="277">
        <f>SUM(H30:H31)</f>
        <v>0</v>
      </c>
      <c r="I29" s="277">
        <f>SUM(I30:I31)</f>
        <v>0</v>
      </c>
      <c r="J29" s="275"/>
      <c r="K29" s="275"/>
      <c r="L29" s="275"/>
      <c r="M29" s="275"/>
    </row>
    <row r="30" spans="1:13">
      <c r="A30" s="270"/>
      <c r="B30" s="271"/>
      <c r="C30" s="271"/>
      <c r="D30" s="271"/>
      <c r="E30" s="271"/>
      <c r="F30" s="271"/>
      <c r="G30" s="271"/>
      <c r="H30" s="274"/>
      <c r="I30" s="274"/>
      <c r="J30" s="271"/>
      <c r="K30" s="271"/>
      <c r="L30" s="271"/>
      <c r="M30" s="271"/>
    </row>
    <row r="31" spans="1:13">
      <c r="A31" s="270"/>
      <c r="B31" s="271"/>
      <c r="C31" s="271"/>
      <c r="D31" s="271"/>
      <c r="E31" s="271"/>
      <c r="F31" s="271"/>
      <c r="G31" s="271"/>
      <c r="H31" s="274"/>
      <c r="I31" s="274"/>
      <c r="J31" s="271"/>
      <c r="K31" s="271"/>
      <c r="L31" s="271"/>
      <c r="M31" s="271"/>
    </row>
    <row r="32" spans="1:13" s="265" customFormat="1">
      <c r="A32" s="267" t="s">
        <v>208</v>
      </c>
      <c r="B32" s="275"/>
      <c r="C32" s="275"/>
      <c r="D32" s="275"/>
      <c r="E32" s="275"/>
      <c r="F32" s="275"/>
      <c r="G32" s="275"/>
      <c r="H32" s="277">
        <f>SUM(H33:H34)</f>
        <v>0</v>
      </c>
      <c r="I32" s="277">
        <f>SUM(I33:I34)</f>
        <v>0</v>
      </c>
      <c r="J32" s="275"/>
      <c r="K32" s="275"/>
      <c r="L32" s="275"/>
      <c r="M32" s="275"/>
    </row>
    <row r="33" spans="1:13">
      <c r="A33" s="270"/>
      <c r="B33" s="271"/>
      <c r="C33" s="271"/>
      <c r="D33" s="271"/>
      <c r="E33" s="271"/>
      <c r="F33" s="271"/>
      <c r="G33" s="271"/>
      <c r="H33" s="274"/>
      <c r="I33" s="274"/>
      <c r="J33" s="271"/>
      <c r="K33" s="271"/>
      <c r="L33" s="271"/>
      <c r="M33" s="271"/>
    </row>
    <row r="34" spans="1:13">
      <c r="A34" s="270"/>
      <c r="B34" s="271"/>
      <c r="C34" s="271"/>
      <c r="D34" s="271"/>
      <c r="E34" s="271"/>
      <c r="F34" s="271"/>
      <c r="G34" s="271"/>
      <c r="H34" s="274"/>
      <c r="I34" s="274"/>
      <c r="J34" s="271"/>
      <c r="K34" s="271"/>
      <c r="L34" s="271"/>
      <c r="M34" s="271"/>
    </row>
    <row r="35" spans="1:13" s="265" customFormat="1">
      <c r="A35" s="267" t="s">
        <v>75</v>
      </c>
      <c r="B35" s="275"/>
      <c r="C35" s="275"/>
      <c r="D35" s="275"/>
      <c r="E35" s="275"/>
      <c r="F35" s="275"/>
      <c r="G35" s="275"/>
      <c r="H35" s="277">
        <f>SUM(H36:H37)</f>
        <v>0</v>
      </c>
      <c r="I35" s="277">
        <f>SUM(I36:I37)</f>
        <v>0</v>
      </c>
      <c r="J35" s="275"/>
      <c r="K35" s="275"/>
      <c r="L35" s="275"/>
      <c r="M35" s="275"/>
    </row>
    <row r="36" spans="1:13">
      <c r="A36" s="270"/>
      <c r="B36" s="271"/>
      <c r="C36" s="271"/>
      <c r="D36" s="271"/>
      <c r="E36" s="271"/>
      <c r="F36" s="271"/>
      <c r="G36" s="271"/>
      <c r="H36" s="274"/>
      <c r="I36" s="274"/>
      <c r="J36" s="271"/>
      <c r="K36" s="271"/>
      <c r="L36" s="271"/>
      <c r="M36" s="271"/>
    </row>
    <row r="37" spans="1:13">
      <c r="A37" s="270"/>
      <c r="B37" s="271"/>
      <c r="C37" s="271"/>
      <c r="D37" s="271"/>
      <c r="E37" s="271"/>
      <c r="F37" s="271"/>
      <c r="G37" s="271"/>
      <c r="H37" s="274"/>
      <c r="I37" s="274"/>
      <c r="J37" s="271"/>
      <c r="K37" s="271"/>
      <c r="L37" s="271"/>
      <c r="M37" s="271"/>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50"/>
  <sheetViews>
    <sheetView topLeftCell="A2" zoomScaleNormal="100" workbookViewId="0">
      <selection activeCell="A2" sqref="A2:XFD2"/>
    </sheetView>
  </sheetViews>
  <sheetFormatPr defaultRowHeight="15"/>
  <cols>
    <col min="1" max="1" width="4.42578125" style="266" customWidth="1"/>
    <col min="2" max="2" width="31.85546875" style="266" customWidth="1"/>
    <col min="3" max="3" width="17.28515625" style="266" customWidth="1"/>
    <col min="4" max="4" width="18.7109375" style="266" customWidth="1"/>
    <col min="5" max="13" width="17.28515625" style="266" customWidth="1"/>
    <col min="14" max="16384" width="9.140625" style="281"/>
  </cols>
  <sheetData>
    <row r="1" spans="1:14" s="266" customFormat="1" ht="14.25" hidden="1">
      <c r="J1" s="241">
        <f ca="1">TODAY()</f>
        <v>45582</v>
      </c>
      <c r="L1" s="240">
        <f ca="1">IF(MONTH(J1)&lt;4,12,IF(MONTH(J1)&lt;7,3,IF(MONTH(J1)&lt;10,6,9)))</f>
        <v>9</v>
      </c>
      <c r="M1" s="240">
        <f ca="1">LOOKUP(L1,[69]Лист1!B3:C6)</f>
        <v>30</v>
      </c>
      <c r="N1" s="240">
        <f ca="1">LOOKUP(L1,[69]Лист1!B3:D6)</f>
        <v>2022</v>
      </c>
    </row>
    <row r="2" spans="1:14">
      <c r="A2" s="265" t="str">
        <f>CONCATENATE("Расшифровка кредиторской задолженности на ",TEXT(Вопросы!C2,"ДД.ММ.ГГГГ"))</f>
        <v>Расшифровка кредиторской задолженности на 31.12.2023</v>
      </c>
    </row>
    <row r="3" spans="1:14">
      <c r="M3" s="331" t="s">
        <v>309</v>
      </c>
    </row>
    <row r="4" spans="1:14" s="265" customFormat="1" ht="63.75">
      <c r="A4" s="356" t="s">
        <v>192</v>
      </c>
      <c r="B4" s="356" t="s">
        <v>210</v>
      </c>
      <c r="C4" s="356" t="s">
        <v>193</v>
      </c>
      <c r="D4" s="356" t="s">
        <v>194</v>
      </c>
      <c r="E4" s="356" t="s">
        <v>195</v>
      </c>
      <c r="F4" s="356" t="s">
        <v>196</v>
      </c>
      <c r="G4" s="356" t="s">
        <v>197</v>
      </c>
      <c r="H4" s="356" t="s">
        <v>198</v>
      </c>
      <c r="I4" s="356" t="s">
        <v>199</v>
      </c>
      <c r="J4" s="356" t="s">
        <v>200</v>
      </c>
      <c r="K4" s="356" t="s">
        <v>201</v>
      </c>
      <c r="L4" s="356" t="s">
        <v>202</v>
      </c>
      <c r="M4" s="356" t="s">
        <v>203</v>
      </c>
    </row>
    <row r="5" spans="1:14" s="265" customFormat="1" ht="12.75">
      <c r="A5" s="267" t="s">
        <v>211</v>
      </c>
      <c r="B5" s="268"/>
      <c r="C5" s="268"/>
      <c r="D5" s="268"/>
      <c r="E5" s="268"/>
      <c r="F5" s="282"/>
      <c r="G5" s="282"/>
      <c r="H5" s="269">
        <f>SUM(H6,H41)</f>
        <v>0</v>
      </c>
      <c r="I5" s="269">
        <f>SUM(I6,I41)</f>
        <v>0</v>
      </c>
      <c r="J5" s="268"/>
      <c r="K5" s="268"/>
      <c r="L5" s="268"/>
      <c r="M5" s="268"/>
    </row>
    <row r="6" spans="1:14" s="265" customFormat="1" ht="12.75">
      <c r="A6" s="267" t="s">
        <v>212</v>
      </c>
      <c r="B6" s="268"/>
      <c r="C6" s="268"/>
      <c r="D6" s="268"/>
      <c r="E6" s="268"/>
      <c r="F6" s="282"/>
      <c r="G6" s="282"/>
      <c r="H6" s="269">
        <f>SUM(H7,H11,H34)</f>
        <v>0</v>
      </c>
      <c r="I6" s="269">
        <f>SUM(I7,I11,I34)</f>
        <v>0</v>
      </c>
      <c r="J6" s="268"/>
      <c r="K6" s="268"/>
      <c r="L6" s="268"/>
      <c r="M6" s="268"/>
    </row>
    <row r="7" spans="1:14" s="265" customFormat="1" ht="12.75">
      <c r="A7" s="267" t="s">
        <v>213</v>
      </c>
      <c r="B7" s="268"/>
      <c r="C7" s="268"/>
      <c r="D7" s="268"/>
      <c r="E7" s="268"/>
      <c r="F7" s="282"/>
      <c r="G7" s="282"/>
      <c r="H7" s="269">
        <f>SUM(H8:H10)</f>
        <v>0</v>
      </c>
      <c r="I7" s="269">
        <f>SUM(I8:I10)</f>
        <v>0</v>
      </c>
      <c r="J7" s="268"/>
      <c r="K7" s="268"/>
      <c r="L7" s="268"/>
      <c r="M7" s="268"/>
    </row>
    <row r="8" spans="1:14" s="266" customFormat="1" ht="12.75">
      <c r="A8" s="270"/>
      <c r="B8" s="280"/>
      <c r="C8" s="271"/>
      <c r="D8" s="271"/>
      <c r="E8" s="271"/>
      <c r="F8" s="272"/>
      <c r="G8" s="272"/>
      <c r="H8" s="273"/>
      <c r="I8" s="274"/>
      <c r="J8" s="271"/>
      <c r="K8" s="271"/>
      <c r="L8" s="271"/>
      <c r="M8" s="271"/>
    </row>
    <row r="9" spans="1:14" s="266" customFormat="1" ht="12.75">
      <c r="A9" s="270"/>
      <c r="B9" s="280"/>
      <c r="C9" s="271"/>
      <c r="D9" s="271"/>
      <c r="E9" s="271"/>
      <c r="F9" s="272"/>
      <c r="G9" s="272"/>
      <c r="H9" s="273"/>
      <c r="I9" s="274"/>
      <c r="J9" s="271"/>
      <c r="K9" s="271"/>
      <c r="L9" s="271"/>
      <c r="M9" s="271"/>
    </row>
    <row r="10" spans="1:14" s="266" customFormat="1" ht="12.75">
      <c r="A10" s="270"/>
      <c r="B10" s="280" t="s">
        <v>207</v>
      </c>
      <c r="C10" s="271"/>
      <c r="D10" s="271"/>
      <c r="E10" s="271"/>
      <c r="F10" s="272"/>
      <c r="G10" s="272"/>
      <c r="H10" s="273"/>
      <c r="I10" s="274"/>
      <c r="J10" s="271"/>
      <c r="K10" s="271"/>
      <c r="L10" s="271"/>
      <c r="M10" s="271"/>
    </row>
    <row r="11" spans="1:14" s="265" customFormat="1" ht="12.75">
      <c r="A11" s="267" t="s">
        <v>214</v>
      </c>
      <c r="B11" s="275"/>
      <c r="C11" s="275"/>
      <c r="D11" s="275"/>
      <c r="E11" s="275"/>
      <c r="F11" s="276"/>
      <c r="G11" s="276"/>
      <c r="H11" s="269">
        <f>SUM(H12:H33)</f>
        <v>0</v>
      </c>
      <c r="I11" s="277">
        <f>SUM(I12:I33)</f>
        <v>0</v>
      </c>
      <c r="J11" s="275"/>
      <c r="K11" s="275"/>
      <c r="L11" s="275"/>
      <c r="M11" s="275"/>
    </row>
    <row r="12" spans="1:14" s="266" customFormat="1" ht="12.75">
      <c r="A12" s="270"/>
      <c r="B12" s="278"/>
      <c r="C12" s="279"/>
      <c r="D12" s="271"/>
      <c r="E12" s="271"/>
      <c r="F12" s="272"/>
      <c r="G12" s="272"/>
      <c r="H12" s="273"/>
      <c r="I12" s="274"/>
      <c r="J12" s="271"/>
      <c r="K12" s="271"/>
      <c r="L12" s="271"/>
      <c r="M12" s="271"/>
    </row>
    <row r="13" spans="1:14" s="266" customFormat="1" ht="12.75">
      <c r="A13" s="270"/>
      <c r="B13" s="278"/>
      <c r="C13" s="279"/>
      <c r="D13" s="271"/>
      <c r="E13" s="271"/>
      <c r="F13" s="272"/>
      <c r="G13" s="272"/>
      <c r="H13" s="273"/>
      <c r="I13" s="274"/>
      <c r="J13" s="271"/>
      <c r="K13" s="271"/>
      <c r="L13" s="271"/>
      <c r="M13" s="271"/>
    </row>
    <row r="14" spans="1:14" s="266" customFormat="1" ht="12.75">
      <c r="A14" s="270"/>
      <c r="B14" s="278"/>
      <c r="C14" s="279"/>
      <c r="D14" s="271"/>
      <c r="E14" s="271"/>
      <c r="F14" s="272"/>
      <c r="G14" s="272"/>
      <c r="H14" s="273"/>
      <c r="I14" s="274"/>
      <c r="J14" s="271"/>
      <c r="K14" s="271"/>
      <c r="L14" s="271"/>
      <c r="M14" s="271"/>
    </row>
    <row r="15" spans="1:14" s="266" customFormat="1" ht="12.75">
      <c r="A15" s="270"/>
      <c r="B15" s="278"/>
      <c r="C15" s="279"/>
      <c r="D15" s="271"/>
      <c r="E15" s="271"/>
      <c r="F15" s="272"/>
      <c r="G15" s="272"/>
      <c r="H15" s="273"/>
      <c r="I15" s="274"/>
      <c r="J15" s="271"/>
      <c r="K15" s="271"/>
      <c r="L15" s="271"/>
      <c r="M15" s="271"/>
    </row>
    <row r="16" spans="1:14" s="266" customFormat="1" ht="12.75">
      <c r="A16" s="270"/>
      <c r="B16" s="278"/>
      <c r="C16" s="279"/>
      <c r="D16" s="271"/>
      <c r="E16" s="271"/>
      <c r="F16" s="272"/>
      <c r="G16" s="272"/>
      <c r="H16" s="273"/>
      <c r="I16" s="274"/>
      <c r="J16" s="271"/>
      <c r="K16" s="271"/>
      <c r="L16" s="271"/>
      <c r="M16" s="271"/>
    </row>
    <row r="17" spans="1:13" s="266" customFormat="1" ht="12.75">
      <c r="A17" s="270"/>
      <c r="B17" s="278"/>
      <c r="C17" s="279"/>
      <c r="D17" s="271"/>
      <c r="E17" s="271"/>
      <c r="F17" s="272"/>
      <c r="G17" s="272"/>
      <c r="H17" s="273"/>
      <c r="I17" s="274"/>
      <c r="J17" s="271"/>
      <c r="K17" s="271"/>
      <c r="L17" s="271"/>
      <c r="M17" s="271"/>
    </row>
    <row r="18" spans="1:13" s="266" customFormat="1" ht="12.75">
      <c r="A18" s="270"/>
      <c r="B18" s="278"/>
      <c r="C18" s="279"/>
      <c r="D18" s="271"/>
      <c r="E18" s="271"/>
      <c r="F18" s="272"/>
      <c r="G18" s="272"/>
      <c r="H18" s="273"/>
      <c r="I18" s="274"/>
      <c r="J18" s="271"/>
      <c r="K18" s="271"/>
      <c r="L18" s="271"/>
      <c r="M18" s="271"/>
    </row>
    <row r="19" spans="1:13" s="266" customFormat="1" ht="12.75">
      <c r="A19" s="270"/>
      <c r="B19" s="278"/>
      <c r="C19" s="279"/>
      <c r="D19" s="271"/>
      <c r="E19" s="271"/>
      <c r="F19" s="272"/>
      <c r="G19" s="272"/>
      <c r="H19" s="273"/>
      <c r="I19" s="274"/>
      <c r="J19" s="271"/>
      <c r="K19" s="271"/>
      <c r="L19" s="271"/>
      <c r="M19" s="271"/>
    </row>
    <row r="20" spans="1:13" s="266" customFormat="1" ht="12.75">
      <c r="A20" s="270"/>
      <c r="B20" s="278"/>
      <c r="C20" s="279"/>
      <c r="D20" s="271"/>
      <c r="E20" s="271"/>
      <c r="F20" s="272"/>
      <c r="G20" s="272"/>
      <c r="H20" s="273"/>
      <c r="I20" s="274"/>
      <c r="J20" s="271"/>
      <c r="K20" s="271"/>
      <c r="L20" s="271"/>
      <c r="M20" s="271"/>
    </row>
    <row r="21" spans="1:13" s="266" customFormat="1" ht="12.75">
      <c r="A21" s="270"/>
      <c r="B21" s="278"/>
      <c r="C21" s="279"/>
      <c r="D21" s="271"/>
      <c r="E21" s="271"/>
      <c r="F21" s="272"/>
      <c r="G21" s="272"/>
      <c r="H21" s="273"/>
      <c r="I21" s="274"/>
      <c r="J21" s="271"/>
      <c r="K21" s="271"/>
      <c r="L21" s="271"/>
      <c r="M21" s="271"/>
    </row>
    <row r="22" spans="1:13" s="266" customFormat="1" ht="12.75">
      <c r="A22" s="270"/>
      <c r="B22" s="278"/>
      <c r="C22" s="279"/>
      <c r="D22" s="271"/>
      <c r="E22" s="271"/>
      <c r="F22" s="272"/>
      <c r="G22" s="272"/>
      <c r="H22" s="273"/>
      <c r="I22" s="274"/>
      <c r="J22" s="271"/>
      <c r="K22" s="271"/>
      <c r="L22" s="271"/>
      <c r="M22" s="271"/>
    </row>
    <row r="23" spans="1:13" s="266" customFormat="1" ht="12.75">
      <c r="A23" s="270"/>
      <c r="B23" s="278"/>
      <c r="C23" s="279"/>
      <c r="D23" s="271"/>
      <c r="E23" s="271"/>
      <c r="F23" s="272"/>
      <c r="G23" s="272"/>
      <c r="H23" s="273"/>
      <c r="I23" s="274"/>
      <c r="J23" s="271"/>
      <c r="K23" s="271"/>
      <c r="L23" s="271"/>
      <c r="M23" s="271"/>
    </row>
    <row r="24" spans="1:13" s="266" customFormat="1" ht="21" customHeight="1">
      <c r="A24" s="270"/>
      <c r="B24" s="278"/>
      <c r="C24" s="279"/>
      <c r="D24" s="271"/>
      <c r="E24" s="271"/>
      <c r="F24" s="272"/>
      <c r="G24" s="272"/>
      <c r="H24" s="273"/>
      <c r="I24" s="274"/>
      <c r="J24" s="271"/>
      <c r="K24" s="271"/>
      <c r="L24" s="271"/>
      <c r="M24" s="271"/>
    </row>
    <row r="25" spans="1:13" s="266" customFormat="1" ht="12.75">
      <c r="A25" s="270"/>
      <c r="B25" s="278"/>
      <c r="C25" s="279"/>
      <c r="D25" s="271"/>
      <c r="E25" s="271"/>
      <c r="F25" s="272"/>
      <c r="G25" s="272"/>
      <c r="H25" s="273"/>
      <c r="I25" s="274"/>
      <c r="J25" s="271"/>
      <c r="K25" s="271"/>
      <c r="L25" s="271"/>
      <c r="M25" s="271"/>
    </row>
    <row r="26" spans="1:13" s="266" customFormat="1" ht="12.75">
      <c r="A26" s="270"/>
      <c r="B26" s="278"/>
      <c r="C26" s="279"/>
      <c r="D26" s="271"/>
      <c r="E26" s="271"/>
      <c r="F26" s="272"/>
      <c r="G26" s="272"/>
      <c r="H26" s="273"/>
      <c r="I26" s="274"/>
      <c r="J26" s="271"/>
      <c r="K26" s="271"/>
      <c r="L26" s="271"/>
      <c r="M26" s="271"/>
    </row>
    <row r="27" spans="1:13" s="266" customFormat="1" ht="12.75">
      <c r="A27" s="270"/>
      <c r="B27" s="278"/>
      <c r="C27" s="279"/>
      <c r="D27" s="271"/>
      <c r="E27" s="271"/>
      <c r="F27" s="272"/>
      <c r="G27" s="272"/>
      <c r="H27" s="273"/>
      <c r="I27" s="274"/>
      <c r="J27" s="271"/>
      <c r="K27" s="271"/>
      <c r="L27" s="271"/>
      <c r="M27" s="271"/>
    </row>
    <row r="28" spans="1:13" s="266" customFormat="1" ht="21" customHeight="1">
      <c r="A28" s="270"/>
      <c r="B28" s="278"/>
      <c r="C28" s="279"/>
      <c r="D28" s="271"/>
      <c r="E28" s="271"/>
      <c r="F28" s="272"/>
      <c r="G28" s="272"/>
      <c r="H28" s="273"/>
      <c r="I28" s="274"/>
      <c r="J28" s="271"/>
      <c r="K28" s="271"/>
      <c r="L28" s="271"/>
      <c r="M28" s="271"/>
    </row>
    <row r="29" spans="1:13" s="266" customFormat="1" ht="12.75">
      <c r="A29" s="270"/>
      <c r="B29" s="278"/>
      <c r="C29" s="279"/>
      <c r="D29" s="271"/>
      <c r="E29" s="271"/>
      <c r="F29" s="272"/>
      <c r="G29" s="272"/>
      <c r="H29" s="273"/>
      <c r="I29" s="274"/>
      <c r="J29" s="271"/>
      <c r="K29" s="271"/>
      <c r="L29" s="271"/>
      <c r="M29" s="271"/>
    </row>
    <row r="30" spans="1:13" s="266" customFormat="1" ht="12.75">
      <c r="A30" s="270"/>
      <c r="B30" s="278"/>
      <c r="C30" s="279"/>
      <c r="D30" s="271"/>
      <c r="E30" s="271"/>
      <c r="F30" s="272"/>
      <c r="G30" s="272"/>
      <c r="H30" s="273"/>
      <c r="I30" s="274"/>
      <c r="J30" s="271"/>
      <c r="K30" s="271"/>
      <c r="L30" s="271"/>
      <c r="M30" s="271"/>
    </row>
    <row r="31" spans="1:13" s="266" customFormat="1" ht="12.75">
      <c r="A31" s="270"/>
      <c r="B31" s="278"/>
      <c r="C31" s="279"/>
      <c r="D31" s="271"/>
      <c r="E31" s="271"/>
      <c r="F31" s="272"/>
      <c r="G31" s="272"/>
      <c r="H31" s="273"/>
      <c r="I31" s="274"/>
      <c r="J31" s="271"/>
      <c r="K31" s="271"/>
      <c r="L31" s="271"/>
      <c r="M31" s="271"/>
    </row>
    <row r="32" spans="1:13" s="266" customFormat="1" ht="12.75">
      <c r="A32" s="270"/>
      <c r="B32" s="278"/>
      <c r="C32" s="279"/>
      <c r="D32" s="271"/>
      <c r="E32" s="271"/>
      <c r="F32" s="272"/>
      <c r="G32" s="272"/>
      <c r="H32" s="273"/>
      <c r="I32" s="274"/>
      <c r="J32" s="271"/>
      <c r="K32" s="271"/>
      <c r="L32" s="271"/>
      <c r="M32" s="271"/>
    </row>
    <row r="33" spans="1:13" s="266" customFormat="1" ht="12.75">
      <c r="A33" s="270"/>
      <c r="B33" s="278" t="s">
        <v>207</v>
      </c>
      <c r="C33" s="279"/>
      <c r="D33" s="271"/>
      <c r="E33" s="271"/>
      <c r="F33" s="271"/>
      <c r="G33" s="271"/>
      <c r="H33" s="273"/>
      <c r="I33" s="274"/>
      <c r="J33" s="271"/>
      <c r="K33" s="271"/>
      <c r="L33" s="271"/>
      <c r="M33" s="271"/>
    </row>
    <row r="34" spans="1:13" s="265" customFormat="1" ht="12.75">
      <c r="A34" s="267" t="s">
        <v>75</v>
      </c>
      <c r="B34" s="275"/>
      <c r="C34" s="275"/>
      <c r="D34" s="275"/>
      <c r="E34" s="275"/>
      <c r="F34" s="275"/>
      <c r="G34" s="275"/>
      <c r="H34" s="269">
        <f>SUM(H35:H40)</f>
        <v>0</v>
      </c>
      <c r="I34" s="269">
        <f>SUM(I35:I40)</f>
        <v>0</v>
      </c>
      <c r="J34" s="275"/>
      <c r="K34" s="275"/>
      <c r="L34" s="275"/>
      <c r="M34" s="275"/>
    </row>
    <row r="35" spans="1:13" s="266" customFormat="1" ht="12.75">
      <c r="A35" s="267"/>
      <c r="B35" s="271"/>
      <c r="C35" s="271"/>
      <c r="D35" s="271"/>
      <c r="E35" s="271"/>
      <c r="F35" s="271"/>
      <c r="G35" s="271"/>
      <c r="H35" s="273"/>
      <c r="I35" s="274"/>
      <c r="J35" s="271"/>
      <c r="K35" s="271"/>
      <c r="L35" s="271"/>
      <c r="M35" s="271"/>
    </row>
    <row r="36" spans="1:13" s="266" customFormat="1" ht="26.25" customHeight="1">
      <c r="A36" s="267"/>
      <c r="B36" s="271"/>
      <c r="C36" s="271"/>
      <c r="D36" s="271"/>
      <c r="E36" s="271"/>
      <c r="F36" s="271"/>
      <c r="G36" s="271"/>
      <c r="H36" s="273"/>
      <c r="I36" s="274"/>
      <c r="J36" s="271"/>
      <c r="K36" s="271"/>
      <c r="L36" s="271"/>
      <c r="M36" s="271"/>
    </row>
    <row r="37" spans="1:13" s="266" customFormat="1" ht="12.75">
      <c r="A37" s="267"/>
      <c r="B37" s="271"/>
      <c r="C37" s="271"/>
      <c r="D37" s="271"/>
      <c r="E37" s="271"/>
      <c r="F37" s="271"/>
      <c r="G37" s="271"/>
      <c r="H37" s="273"/>
      <c r="I37" s="274"/>
      <c r="J37" s="271"/>
      <c r="K37" s="271"/>
      <c r="L37" s="271"/>
      <c r="M37" s="271"/>
    </row>
    <row r="38" spans="1:13" s="266" customFormat="1" ht="12.75">
      <c r="A38" s="267"/>
      <c r="B38" s="271"/>
      <c r="C38" s="271"/>
      <c r="D38" s="271"/>
      <c r="E38" s="271"/>
      <c r="F38" s="271"/>
      <c r="G38" s="271"/>
      <c r="H38" s="273"/>
      <c r="I38" s="274"/>
      <c r="J38" s="271"/>
      <c r="K38" s="271"/>
      <c r="L38" s="271"/>
      <c r="M38" s="271"/>
    </row>
    <row r="39" spans="1:13" s="266" customFormat="1" ht="12.75">
      <c r="A39" s="267"/>
      <c r="B39" s="271"/>
      <c r="C39" s="271"/>
      <c r="D39" s="271"/>
      <c r="E39" s="271"/>
      <c r="F39" s="271"/>
      <c r="G39" s="271"/>
      <c r="H39" s="273"/>
      <c r="I39" s="274"/>
      <c r="J39" s="271"/>
      <c r="K39" s="271"/>
      <c r="L39" s="271"/>
      <c r="M39" s="271"/>
    </row>
    <row r="40" spans="1:13" s="266" customFormat="1" ht="12.75">
      <c r="A40" s="267"/>
      <c r="B40" s="271"/>
      <c r="C40" s="271"/>
      <c r="D40" s="271"/>
      <c r="E40" s="271"/>
      <c r="F40" s="271"/>
      <c r="G40" s="271"/>
      <c r="H40" s="273"/>
      <c r="I40" s="274"/>
      <c r="J40" s="271"/>
      <c r="K40" s="271"/>
      <c r="L40" s="271"/>
      <c r="M40" s="271"/>
    </row>
    <row r="41" spans="1:13" s="265" customFormat="1" ht="12.75">
      <c r="A41" s="267" t="s">
        <v>215</v>
      </c>
      <c r="B41" s="275"/>
      <c r="C41" s="275"/>
      <c r="D41" s="275"/>
      <c r="E41" s="275"/>
      <c r="F41" s="275"/>
      <c r="G41" s="275"/>
      <c r="H41" s="269">
        <f>SUM(H42,H45,H48)</f>
        <v>0</v>
      </c>
      <c r="I41" s="269">
        <f>SUM(I42,I45,I48)</f>
        <v>0</v>
      </c>
      <c r="J41" s="275"/>
      <c r="K41" s="275"/>
      <c r="L41" s="275"/>
      <c r="M41" s="275"/>
    </row>
    <row r="42" spans="1:13" s="265" customFormat="1" ht="12.75">
      <c r="A42" s="267" t="s">
        <v>213</v>
      </c>
      <c r="B42" s="275"/>
      <c r="C42" s="275"/>
      <c r="D42" s="275"/>
      <c r="E42" s="275"/>
      <c r="F42" s="275"/>
      <c r="G42" s="275"/>
      <c r="H42" s="277">
        <f>SUM(H43:H44)</f>
        <v>0</v>
      </c>
      <c r="I42" s="277">
        <f>SUM(I43:I44)</f>
        <v>0</v>
      </c>
      <c r="J42" s="275"/>
      <c r="K42" s="275"/>
      <c r="L42" s="275"/>
      <c r="M42" s="275"/>
    </row>
    <row r="43" spans="1:13" s="266" customFormat="1" ht="12.75">
      <c r="A43" s="270"/>
      <c r="B43" s="271"/>
      <c r="C43" s="271"/>
      <c r="D43" s="271"/>
      <c r="E43" s="271"/>
      <c r="F43" s="271"/>
      <c r="G43" s="271"/>
      <c r="H43" s="274"/>
      <c r="I43" s="274"/>
      <c r="J43" s="271"/>
      <c r="K43" s="271"/>
      <c r="L43" s="271"/>
      <c r="M43" s="271"/>
    </row>
    <row r="44" spans="1:13" s="266" customFormat="1" ht="12.75">
      <c r="A44" s="270"/>
      <c r="B44" s="271"/>
      <c r="C44" s="271"/>
      <c r="D44" s="271"/>
      <c r="E44" s="271"/>
      <c r="F44" s="271"/>
      <c r="G44" s="271"/>
      <c r="H44" s="274"/>
      <c r="I44" s="274"/>
      <c r="J44" s="271"/>
      <c r="K44" s="271"/>
      <c r="L44" s="271"/>
      <c r="M44" s="271"/>
    </row>
    <row r="45" spans="1:13" s="265" customFormat="1" ht="12.75">
      <c r="A45" s="267" t="s">
        <v>214</v>
      </c>
      <c r="B45" s="275"/>
      <c r="C45" s="275"/>
      <c r="D45" s="275"/>
      <c r="E45" s="275"/>
      <c r="F45" s="275"/>
      <c r="G45" s="275"/>
      <c r="H45" s="277">
        <f>SUM(H46:H47)</f>
        <v>0</v>
      </c>
      <c r="I45" s="277">
        <f>SUM(I46:I47)</f>
        <v>0</v>
      </c>
      <c r="J45" s="275"/>
      <c r="K45" s="275"/>
      <c r="L45" s="275"/>
      <c r="M45" s="275"/>
    </row>
    <row r="46" spans="1:13" s="266" customFormat="1" ht="12.75">
      <c r="A46" s="270"/>
      <c r="B46" s="271"/>
      <c r="C46" s="271"/>
      <c r="D46" s="271"/>
      <c r="E46" s="271"/>
      <c r="F46" s="271"/>
      <c r="G46" s="271"/>
      <c r="H46" s="274"/>
      <c r="I46" s="274"/>
      <c r="J46" s="271"/>
      <c r="K46" s="271"/>
      <c r="L46" s="271"/>
      <c r="M46" s="271"/>
    </row>
    <row r="47" spans="1:13" s="266" customFormat="1" ht="12.75">
      <c r="A47" s="270"/>
      <c r="B47" s="271"/>
      <c r="C47" s="271"/>
      <c r="D47" s="271"/>
      <c r="E47" s="271"/>
      <c r="F47" s="271"/>
      <c r="G47" s="271"/>
      <c r="H47" s="274"/>
      <c r="I47" s="274"/>
      <c r="J47" s="271"/>
      <c r="K47" s="271"/>
      <c r="L47" s="271"/>
      <c r="M47" s="271"/>
    </row>
    <row r="48" spans="1:13" s="265" customFormat="1" ht="12.75">
      <c r="A48" s="267" t="s">
        <v>75</v>
      </c>
      <c r="B48" s="275"/>
      <c r="C48" s="275"/>
      <c r="D48" s="275"/>
      <c r="E48" s="275"/>
      <c r="F48" s="275"/>
      <c r="G48" s="275"/>
      <c r="H48" s="277">
        <f>SUM(H49:H50)</f>
        <v>0</v>
      </c>
      <c r="I48" s="277">
        <f>SUM(I49:I50)</f>
        <v>0</v>
      </c>
      <c r="J48" s="275"/>
      <c r="K48" s="275"/>
      <c r="L48" s="275"/>
      <c r="M48" s="275"/>
    </row>
    <row r="49" spans="1:13" s="266" customFormat="1" ht="12.75">
      <c r="A49" s="270"/>
      <c r="B49" s="271"/>
      <c r="C49" s="271"/>
      <c r="D49" s="271"/>
      <c r="E49" s="271"/>
      <c r="F49" s="271"/>
      <c r="G49" s="271"/>
      <c r="H49" s="274"/>
      <c r="I49" s="274"/>
      <c r="J49" s="271"/>
      <c r="K49" s="271"/>
      <c r="L49" s="271"/>
      <c r="M49" s="271"/>
    </row>
    <row r="50" spans="1:13" s="266" customFormat="1" ht="12.75">
      <c r="A50" s="270"/>
      <c r="B50" s="271"/>
      <c r="C50" s="271"/>
      <c r="D50" s="271"/>
      <c r="E50" s="271"/>
      <c r="F50" s="271"/>
      <c r="G50" s="271"/>
      <c r="H50" s="274"/>
      <c r="I50" s="274"/>
      <c r="J50" s="271"/>
      <c r="K50" s="271"/>
      <c r="L50" s="271"/>
      <c r="M50" s="271"/>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157"/>
  <sheetViews>
    <sheetView topLeftCell="A2" zoomScaleNormal="100" workbookViewId="0">
      <selection activeCell="A2" sqref="A2:XFD2"/>
    </sheetView>
  </sheetViews>
  <sheetFormatPr defaultRowHeight="15"/>
  <cols>
    <col min="1" max="1" width="4.85546875" style="281" customWidth="1"/>
    <col min="2" max="10" width="22" style="281" customWidth="1"/>
    <col min="11" max="16384" width="9.140625" style="281"/>
  </cols>
  <sheetData>
    <row r="1" spans="1:14" s="266" customFormat="1" ht="14.25" hidden="1">
      <c r="J1" s="241">
        <f ca="1">TODAY()</f>
        <v>45582</v>
      </c>
      <c r="L1" s="240">
        <f ca="1">IF(MONTH(J1)&lt;4,12,IF(MONTH(J1)&lt;7,3,IF(MONTH(J1)&lt;10,6,9)))</f>
        <v>9</v>
      </c>
      <c r="M1" s="240">
        <f ca="1">LOOKUP(L1,[69]Лист1!B3:C6)</f>
        <v>30</v>
      </c>
      <c r="N1" s="240">
        <f ca="1">LOOKUP(L1,[69]Лист1!B3:D6)</f>
        <v>2022</v>
      </c>
    </row>
    <row r="2" spans="1:14">
      <c r="A2" s="283" t="str">
        <f>CONCATENATE("Расшифровка лизингового портфеля на ",TEXT(Вопросы!C2,"ДД.ММ.ГГГГ"))</f>
        <v>Расшифровка лизингового портфеля на 31.12.2023</v>
      </c>
      <c r="B2" s="283"/>
      <c r="D2" s="283"/>
      <c r="E2" s="283"/>
      <c r="F2" s="283"/>
      <c r="G2" s="283"/>
      <c r="H2" s="283"/>
      <c r="I2" s="283"/>
      <c r="J2" s="283"/>
    </row>
    <row r="3" spans="1:14">
      <c r="A3" s="284"/>
      <c r="B3" s="284"/>
      <c r="C3" s="284"/>
      <c r="D3" s="284"/>
      <c r="E3" s="284"/>
      <c r="F3" s="284"/>
      <c r="G3" s="284"/>
      <c r="H3" s="284"/>
      <c r="I3" s="284"/>
      <c r="J3" s="331"/>
    </row>
    <row r="4" spans="1:14" s="286" customFormat="1" ht="38.25">
      <c r="A4" s="356" t="s">
        <v>192</v>
      </c>
      <c r="B4" s="356" t="s">
        <v>216</v>
      </c>
      <c r="C4" s="356" t="s">
        <v>193</v>
      </c>
      <c r="D4" s="356" t="s">
        <v>217</v>
      </c>
      <c r="E4" s="356" t="s">
        <v>194</v>
      </c>
      <c r="F4" s="356" t="s">
        <v>218</v>
      </c>
      <c r="G4" s="356" t="s">
        <v>219</v>
      </c>
      <c r="H4" s="356" t="s">
        <v>220</v>
      </c>
      <c r="I4" s="356" t="s">
        <v>221</v>
      </c>
      <c r="J4" s="356" t="s">
        <v>222</v>
      </c>
    </row>
    <row r="5" spans="1:14" s="286" customFormat="1">
      <c r="A5" s="267" t="s">
        <v>223</v>
      </c>
      <c r="B5" s="268"/>
      <c r="C5" s="268"/>
      <c r="D5" s="268"/>
      <c r="E5" s="268"/>
      <c r="F5" s="268"/>
      <c r="G5" s="268"/>
      <c r="H5" s="268"/>
      <c r="I5" s="285">
        <f>SUM(I6:I15)</f>
        <v>0</v>
      </c>
      <c r="J5" s="285">
        <f>SUM(J6:J15)</f>
        <v>0</v>
      </c>
    </row>
    <row r="6" spans="1:14">
      <c r="A6" s="270">
        <v>1</v>
      </c>
      <c r="B6" s="274"/>
      <c r="C6" s="274"/>
      <c r="D6" s="274"/>
      <c r="E6" s="274"/>
      <c r="F6" s="274"/>
      <c r="G6" s="274"/>
      <c r="H6" s="274"/>
      <c r="I6" s="287"/>
      <c r="J6" s="287"/>
    </row>
    <row r="7" spans="1:14">
      <c r="A7" s="270">
        <f t="shared" ref="A7:A14" si="0">A6+1</f>
        <v>2</v>
      </c>
      <c r="B7" s="274"/>
      <c r="C7" s="274"/>
      <c r="D7" s="274"/>
      <c r="E7" s="274"/>
      <c r="F7" s="274"/>
      <c r="G7" s="274"/>
      <c r="H7" s="274"/>
      <c r="I7" s="287"/>
      <c r="J7" s="287"/>
    </row>
    <row r="8" spans="1:14">
      <c r="A8" s="270">
        <f t="shared" si="0"/>
        <v>3</v>
      </c>
      <c r="B8" s="274"/>
      <c r="C8" s="274"/>
      <c r="D8" s="274"/>
      <c r="E8" s="274"/>
      <c r="F8" s="274"/>
      <c r="G8" s="274"/>
      <c r="H8" s="274"/>
      <c r="I8" s="287"/>
      <c r="J8" s="287"/>
    </row>
    <row r="9" spans="1:14">
      <c r="A9" s="270">
        <f t="shared" si="0"/>
        <v>4</v>
      </c>
      <c r="B9" s="274"/>
      <c r="C9" s="274"/>
      <c r="D9" s="274"/>
      <c r="E9" s="274"/>
      <c r="F9" s="274"/>
      <c r="G9" s="274"/>
      <c r="H9" s="274"/>
      <c r="I9" s="287"/>
      <c r="J9" s="287"/>
    </row>
    <row r="10" spans="1:14">
      <c r="A10" s="270">
        <f t="shared" si="0"/>
        <v>5</v>
      </c>
      <c r="B10" s="274"/>
      <c r="C10" s="274"/>
      <c r="D10" s="274"/>
      <c r="E10" s="274"/>
      <c r="F10" s="274"/>
      <c r="G10" s="274"/>
      <c r="H10" s="274"/>
      <c r="I10" s="287"/>
      <c r="J10" s="287"/>
    </row>
    <row r="11" spans="1:14">
      <c r="A11" s="270">
        <f>A10+1</f>
        <v>6</v>
      </c>
      <c r="B11" s="274"/>
      <c r="C11" s="274"/>
      <c r="D11" s="274"/>
      <c r="E11" s="274"/>
      <c r="F11" s="274"/>
      <c r="G11" s="274"/>
      <c r="H11" s="274"/>
      <c r="I11" s="287"/>
      <c r="J11" s="287"/>
    </row>
    <row r="12" spans="1:14">
      <c r="A12" s="270">
        <f t="shared" si="0"/>
        <v>7</v>
      </c>
      <c r="B12" s="274"/>
      <c r="C12" s="274"/>
      <c r="D12" s="274"/>
      <c r="E12" s="274"/>
      <c r="F12" s="274"/>
      <c r="G12" s="274"/>
      <c r="H12" s="274"/>
      <c r="I12" s="287"/>
      <c r="J12" s="287"/>
    </row>
    <row r="13" spans="1:14">
      <c r="A13" s="270">
        <f t="shared" si="0"/>
        <v>8</v>
      </c>
      <c r="B13" s="274"/>
      <c r="C13" s="274"/>
      <c r="D13" s="274"/>
      <c r="E13" s="274"/>
      <c r="F13" s="274"/>
      <c r="G13" s="274"/>
      <c r="H13" s="274"/>
      <c r="I13" s="287"/>
      <c r="J13" s="287"/>
    </row>
    <row r="14" spans="1:14">
      <c r="A14" s="270">
        <f t="shared" si="0"/>
        <v>9</v>
      </c>
      <c r="B14" s="274"/>
      <c r="C14" s="274"/>
      <c r="D14" s="274"/>
      <c r="E14" s="274"/>
      <c r="F14" s="274"/>
      <c r="G14" s="274"/>
      <c r="H14" s="274"/>
      <c r="I14" s="287"/>
      <c r="J14" s="287"/>
    </row>
    <row r="15" spans="1:14">
      <c r="A15" s="270">
        <f>A14+1</f>
        <v>10</v>
      </c>
      <c r="B15" s="288"/>
      <c r="C15" s="288"/>
      <c r="D15" s="288"/>
      <c r="E15" s="288"/>
      <c r="F15" s="288"/>
      <c r="G15" s="288"/>
      <c r="H15" s="288"/>
      <c r="I15" s="287"/>
      <c r="J15" s="287"/>
    </row>
    <row r="16" spans="1:14">
      <c r="I16" s="289"/>
      <c r="J16" s="289"/>
    </row>
    <row r="17" spans="9:10">
      <c r="I17" s="289"/>
      <c r="J17" s="289"/>
    </row>
    <row r="18" spans="9:10">
      <c r="I18" s="289"/>
      <c r="J18" s="289"/>
    </row>
    <row r="19" spans="9:10">
      <c r="I19" s="289"/>
      <c r="J19" s="289"/>
    </row>
    <row r="20" spans="9:10">
      <c r="I20" s="289"/>
      <c r="J20" s="289"/>
    </row>
    <row r="21" spans="9:10">
      <c r="I21" s="289"/>
      <c r="J21" s="289"/>
    </row>
    <row r="22" spans="9:10">
      <c r="I22" s="289"/>
      <c r="J22" s="289"/>
    </row>
    <row r="23" spans="9:10">
      <c r="I23" s="289"/>
      <c r="J23" s="289"/>
    </row>
    <row r="24" spans="9:10">
      <c r="I24" s="289"/>
      <c r="J24" s="289"/>
    </row>
    <row r="25" spans="9:10">
      <c r="I25" s="289"/>
      <c r="J25" s="289"/>
    </row>
    <row r="26" spans="9:10">
      <c r="I26" s="289"/>
      <c r="J26" s="289"/>
    </row>
    <row r="27" spans="9:10">
      <c r="I27" s="289"/>
      <c r="J27" s="289"/>
    </row>
    <row r="28" spans="9:10">
      <c r="I28" s="289"/>
      <c r="J28" s="289"/>
    </row>
    <row r="29" spans="9:10">
      <c r="I29" s="289"/>
      <c r="J29" s="289"/>
    </row>
    <row r="30" spans="9:10">
      <c r="I30" s="289"/>
      <c r="J30" s="289"/>
    </row>
    <row r="31" spans="9:10">
      <c r="I31" s="289"/>
      <c r="J31" s="289"/>
    </row>
    <row r="32" spans="9:10">
      <c r="I32" s="289"/>
      <c r="J32" s="289"/>
    </row>
    <row r="33" spans="9:10">
      <c r="I33" s="289"/>
      <c r="J33" s="289"/>
    </row>
    <row r="34" spans="9:10">
      <c r="I34" s="289"/>
      <c r="J34" s="289"/>
    </row>
    <row r="35" spans="9:10">
      <c r="I35" s="289"/>
      <c r="J35" s="289"/>
    </row>
    <row r="36" spans="9:10">
      <c r="I36" s="289"/>
      <c r="J36" s="289"/>
    </row>
    <row r="37" spans="9:10">
      <c r="I37" s="289"/>
      <c r="J37" s="289"/>
    </row>
    <row r="38" spans="9:10">
      <c r="I38" s="289"/>
      <c r="J38" s="289"/>
    </row>
    <row r="39" spans="9:10">
      <c r="I39" s="289"/>
      <c r="J39" s="289"/>
    </row>
    <row r="40" spans="9:10">
      <c r="I40" s="289"/>
      <c r="J40" s="289"/>
    </row>
    <row r="41" spans="9:10">
      <c r="I41" s="289"/>
      <c r="J41" s="289"/>
    </row>
    <row r="42" spans="9:10">
      <c r="I42" s="289"/>
      <c r="J42" s="289"/>
    </row>
    <row r="43" spans="9:10">
      <c r="I43" s="289"/>
      <c r="J43" s="289"/>
    </row>
    <row r="44" spans="9:10">
      <c r="I44" s="289"/>
      <c r="J44" s="289"/>
    </row>
    <row r="45" spans="9:10">
      <c r="I45" s="289"/>
      <c r="J45" s="289"/>
    </row>
    <row r="46" spans="9:10">
      <c r="I46" s="289"/>
      <c r="J46" s="289"/>
    </row>
    <row r="47" spans="9:10">
      <c r="I47" s="289"/>
      <c r="J47" s="289"/>
    </row>
    <row r="48" spans="9:10">
      <c r="I48" s="289"/>
      <c r="J48" s="289"/>
    </row>
    <row r="49" spans="9:10">
      <c r="I49" s="289"/>
      <c r="J49" s="289"/>
    </row>
    <row r="50" spans="9:10">
      <c r="I50" s="289"/>
      <c r="J50" s="289"/>
    </row>
    <row r="51" spans="9:10">
      <c r="I51" s="289"/>
      <c r="J51" s="289"/>
    </row>
    <row r="52" spans="9:10">
      <c r="I52" s="289"/>
      <c r="J52" s="289"/>
    </row>
    <row r="53" spans="9:10">
      <c r="I53" s="289"/>
      <c r="J53" s="289"/>
    </row>
    <row r="54" spans="9:10">
      <c r="I54" s="289"/>
      <c r="J54" s="289"/>
    </row>
    <row r="55" spans="9:10">
      <c r="I55" s="289"/>
      <c r="J55" s="289"/>
    </row>
    <row r="56" spans="9:10">
      <c r="I56" s="289"/>
      <c r="J56" s="289"/>
    </row>
    <row r="57" spans="9:10">
      <c r="I57" s="289"/>
      <c r="J57" s="289"/>
    </row>
    <row r="58" spans="9:10">
      <c r="I58" s="289"/>
      <c r="J58" s="289"/>
    </row>
    <row r="59" spans="9:10">
      <c r="I59" s="289"/>
      <c r="J59" s="289"/>
    </row>
    <row r="60" spans="9:10">
      <c r="I60" s="289"/>
      <c r="J60" s="289"/>
    </row>
    <row r="61" spans="9:10">
      <c r="I61" s="289"/>
      <c r="J61" s="289"/>
    </row>
    <row r="62" spans="9:10">
      <c r="I62" s="289"/>
      <c r="J62" s="289"/>
    </row>
    <row r="63" spans="9:10">
      <c r="I63" s="289"/>
      <c r="J63" s="289"/>
    </row>
    <row r="64" spans="9:10">
      <c r="I64" s="289"/>
      <c r="J64" s="289"/>
    </row>
    <row r="65" spans="9:10">
      <c r="I65" s="289"/>
      <c r="J65" s="289"/>
    </row>
    <row r="66" spans="9:10">
      <c r="I66" s="289"/>
      <c r="J66" s="289"/>
    </row>
    <row r="67" spans="9:10">
      <c r="I67" s="289"/>
      <c r="J67" s="289"/>
    </row>
    <row r="68" spans="9:10">
      <c r="I68" s="289"/>
      <c r="J68" s="289"/>
    </row>
    <row r="69" spans="9:10">
      <c r="I69" s="289"/>
      <c r="J69" s="289"/>
    </row>
    <row r="70" spans="9:10">
      <c r="I70" s="289"/>
      <c r="J70" s="289"/>
    </row>
    <row r="71" spans="9:10">
      <c r="I71" s="289"/>
      <c r="J71" s="289"/>
    </row>
    <row r="72" spans="9:10">
      <c r="I72" s="289"/>
      <c r="J72" s="289"/>
    </row>
    <row r="73" spans="9:10">
      <c r="I73" s="289"/>
      <c r="J73" s="289"/>
    </row>
    <row r="74" spans="9:10">
      <c r="I74" s="289"/>
      <c r="J74" s="289"/>
    </row>
    <row r="75" spans="9:10">
      <c r="I75" s="289"/>
      <c r="J75" s="289"/>
    </row>
    <row r="76" spans="9:10">
      <c r="I76" s="289"/>
      <c r="J76" s="289"/>
    </row>
    <row r="77" spans="9:10">
      <c r="I77" s="289"/>
      <c r="J77" s="289"/>
    </row>
    <row r="78" spans="9:10">
      <c r="I78" s="289"/>
      <c r="J78" s="289"/>
    </row>
    <row r="79" spans="9:10">
      <c r="I79" s="289"/>
      <c r="J79" s="289"/>
    </row>
    <row r="80" spans="9:10">
      <c r="I80" s="289"/>
      <c r="J80" s="289"/>
    </row>
    <row r="81" spans="9:10">
      <c r="I81" s="289"/>
      <c r="J81" s="289"/>
    </row>
    <row r="82" spans="9:10">
      <c r="I82" s="289"/>
      <c r="J82" s="289"/>
    </row>
    <row r="83" spans="9:10">
      <c r="I83" s="289"/>
      <c r="J83" s="289"/>
    </row>
    <row r="84" spans="9:10">
      <c r="I84" s="289"/>
      <c r="J84" s="289"/>
    </row>
    <row r="85" spans="9:10">
      <c r="I85" s="289"/>
      <c r="J85" s="289"/>
    </row>
    <row r="86" spans="9:10">
      <c r="I86" s="289"/>
      <c r="J86" s="289"/>
    </row>
    <row r="87" spans="9:10">
      <c r="I87" s="289"/>
      <c r="J87" s="289"/>
    </row>
    <row r="88" spans="9:10">
      <c r="I88" s="289"/>
      <c r="J88" s="289"/>
    </row>
    <row r="89" spans="9:10">
      <c r="I89" s="289"/>
      <c r="J89" s="289"/>
    </row>
    <row r="90" spans="9:10">
      <c r="I90" s="289"/>
      <c r="J90" s="289"/>
    </row>
    <row r="91" spans="9:10">
      <c r="I91" s="289"/>
      <c r="J91" s="289"/>
    </row>
    <row r="92" spans="9:10">
      <c r="I92" s="289"/>
      <c r="J92" s="289"/>
    </row>
    <row r="93" spans="9:10">
      <c r="I93" s="289"/>
      <c r="J93" s="289"/>
    </row>
    <row r="94" spans="9:10">
      <c r="I94" s="289"/>
      <c r="J94" s="289"/>
    </row>
    <row r="95" spans="9:10">
      <c r="I95" s="289"/>
      <c r="J95" s="289"/>
    </row>
    <row r="96" spans="9:10">
      <c r="I96" s="289"/>
      <c r="J96" s="289"/>
    </row>
    <row r="97" spans="9:10">
      <c r="I97" s="289"/>
      <c r="J97" s="289"/>
    </row>
    <row r="98" spans="9:10">
      <c r="I98" s="289"/>
      <c r="J98" s="289"/>
    </row>
    <row r="99" spans="9:10">
      <c r="I99" s="289"/>
      <c r="J99" s="289"/>
    </row>
    <row r="100" spans="9:10">
      <c r="I100" s="289"/>
      <c r="J100" s="289"/>
    </row>
    <row r="101" spans="9:10">
      <c r="I101" s="289"/>
      <c r="J101" s="289"/>
    </row>
    <row r="102" spans="9:10">
      <c r="I102" s="289"/>
      <c r="J102" s="289"/>
    </row>
    <row r="103" spans="9:10">
      <c r="I103" s="289"/>
      <c r="J103" s="289"/>
    </row>
    <row r="104" spans="9:10">
      <c r="I104" s="289"/>
      <c r="J104" s="289"/>
    </row>
    <row r="105" spans="9:10">
      <c r="I105" s="289"/>
      <c r="J105" s="289"/>
    </row>
    <row r="106" spans="9:10">
      <c r="I106" s="289"/>
      <c r="J106" s="289"/>
    </row>
    <row r="107" spans="9:10">
      <c r="I107" s="289"/>
      <c r="J107" s="289"/>
    </row>
    <row r="108" spans="9:10">
      <c r="I108" s="289"/>
      <c r="J108" s="289"/>
    </row>
    <row r="109" spans="9:10">
      <c r="I109" s="289"/>
      <c r="J109" s="289"/>
    </row>
    <row r="110" spans="9:10">
      <c r="I110" s="289"/>
      <c r="J110" s="289"/>
    </row>
    <row r="111" spans="9:10">
      <c r="I111" s="289"/>
      <c r="J111" s="289"/>
    </row>
    <row r="112" spans="9:10">
      <c r="I112" s="289"/>
      <c r="J112" s="289"/>
    </row>
    <row r="113" spans="9:10">
      <c r="I113" s="289"/>
      <c r="J113" s="289"/>
    </row>
    <row r="114" spans="9:10">
      <c r="I114" s="289"/>
      <c r="J114" s="289"/>
    </row>
    <row r="115" spans="9:10">
      <c r="I115" s="289"/>
      <c r="J115" s="289"/>
    </row>
    <row r="116" spans="9:10">
      <c r="I116" s="289"/>
      <c r="J116" s="289"/>
    </row>
    <row r="117" spans="9:10">
      <c r="I117" s="289"/>
      <c r="J117" s="289"/>
    </row>
    <row r="118" spans="9:10">
      <c r="I118" s="289"/>
      <c r="J118" s="289"/>
    </row>
    <row r="119" spans="9:10">
      <c r="I119" s="289"/>
      <c r="J119" s="289"/>
    </row>
    <row r="120" spans="9:10">
      <c r="I120" s="289"/>
      <c r="J120" s="289"/>
    </row>
    <row r="121" spans="9:10">
      <c r="I121" s="289"/>
      <c r="J121" s="289"/>
    </row>
    <row r="122" spans="9:10">
      <c r="I122" s="289"/>
      <c r="J122" s="289"/>
    </row>
    <row r="123" spans="9:10">
      <c r="I123" s="289"/>
      <c r="J123" s="289"/>
    </row>
    <row r="124" spans="9:10">
      <c r="I124" s="289"/>
      <c r="J124" s="289"/>
    </row>
    <row r="125" spans="9:10">
      <c r="I125" s="289"/>
      <c r="J125" s="289"/>
    </row>
    <row r="126" spans="9:10">
      <c r="I126" s="289"/>
      <c r="J126" s="289"/>
    </row>
    <row r="127" spans="9:10">
      <c r="I127" s="289"/>
      <c r="J127" s="289"/>
    </row>
    <row r="128" spans="9:10">
      <c r="I128" s="289"/>
      <c r="J128" s="289"/>
    </row>
    <row r="129" spans="9:10">
      <c r="I129" s="289"/>
      <c r="J129" s="289"/>
    </row>
    <row r="130" spans="9:10">
      <c r="I130" s="289"/>
      <c r="J130" s="289"/>
    </row>
    <row r="131" spans="9:10">
      <c r="I131" s="289"/>
      <c r="J131" s="289"/>
    </row>
    <row r="132" spans="9:10">
      <c r="I132" s="289"/>
      <c r="J132" s="289"/>
    </row>
    <row r="133" spans="9:10">
      <c r="I133" s="289"/>
      <c r="J133" s="289"/>
    </row>
    <row r="134" spans="9:10">
      <c r="I134" s="289"/>
      <c r="J134" s="289"/>
    </row>
    <row r="135" spans="9:10">
      <c r="I135" s="289"/>
      <c r="J135" s="289"/>
    </row>
    <row r="136" spans="9:10">
      <c r="I136" s="289"/>
      <c r="J136" s="289"/>
    </row>
    <row r="137" spans="9:10">
      <c r="I137" s="289"/>
      <c r="J137" s="289"/>
    </row>
    <row r="138" spans="9:10">
      <c r="I138" s="289"/>
      <c r="J138" s="289"/>
    </row>
    <row r="139" spans="9:10">
      <c r="I139" s="289"/>
      <c r="J139" s="289"/>
    </row>
    <row r="140" spans="9:10">
      <c r="I140" s="289"/>
      <c r="J140" s="289"/>
    </row>
    <row r="141" spans="9:10">
      <c r="I141" s="289"/>
      <c r="J141" s="289"/>
    </row>
    <row r="142" spans="9:10">
      <c r="I142" s="289"/>
      <c r="J142" s="289"/>
    </row>
    <row r="143" spans="9:10">
      <c r="I143" s="289"/>
      <c r="J143" s="289"/>
    </row>
    <row r="144" spans="9:10">
      <c r="I144" s="289"/>
      <c r="J144" s="289"/>
    </row>
    <row r="145" spans="9:10">
      <c r="I145" s="289"/>
      <c r="J145" s="289"/>
    </row>
    <row r="146" spans="9:10">
      <c r="I146" s="289"/>
      <c r="J146" s="289"/>
    </row>
    <row r="147" spans="9:10">
      <c r="I147" s="289"/>
      <c r="J147" s="289"/>
    </row>
    <row r="148" spans="9:10">
      <c r="I148" s="289"/>
      <c r="J148" s="289"/>
    </row>
    <row r="149" spans="9:10">
      <c r="I149" s="289"/>
      <c r="J149" s="289"/>
    </row>
    <row r="150" spans="9:10">
      <c r="I150" s="289"/>
      <c r="J150" s="289"/>
    </row>
    <row r="151" spans="9:10">
      <c r="I151" s="289"/>
      <c r="J151" s="289"/>
    </row>
    <row r="152" spans="9:10">
      <c r="I152" s="289"/>
      <c r="J152" s="289"/>
    </row>
    <row r="153" spans="9:10">
      <c r="I153" s="289"/>
      <c r="J153" s="289"/>
    </row>
    <row r="154" spans="9:10">
      <c r="I154" s="289"/>
      <c r="J154" s="289"/>
    </row>
    <row r="155" spans="9:10">
      <c r="I155" s="289"/>
      <c r="J155" s="289"/>
    </row>
    <row r="156" spans="9:10">
      <c r="I156" s="289"/>
      <c r="J156" s="289"/>
    </row>
    <row r="157" spans="9:10">
      <c r="I157" s="289"/>
      <c r="J157" s="289"/>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39"/>
  <sheetViews>
    <sheetView topLeftCell="A2" zoomScaleNormal="100" workbookViewId="0">
      <selection activeCell="A2" sqref="A2:XFD2"/>
    </sheetView>
  </sheetViews>
  <sheetFormatPr defaultColWidth="9.140625" defaultRowHeight="12.75"/>
  <cols>
    <col min="1" max="1" width="4.85546875" style="266" customWidth="1"/>
    <col min="2" max="2" width="17" style="266" customWidth="1"/>
    <col min="3" max="3" width="16.5703125" style="266" customWidth="1"/>
    <col min="4" max="4" width="16.85546875" style="266" customWidth="1"/>
    <col min="5" max="6" width="16.5703125" style="266" customWidth="1"/>
    <col min="7" max="11" width="17.140625" style="266" customWidth="1"/>
    <col min="12" max="16384" width="9.140625" style="266"/>
  </cols>
  <sheetData>
    <row r="1" spans="1:14" hidden="1">
      <c r="J1" s="241">
        <f ca="1">TODAY()</f>
        <v>45582</v>
      </c>
      <c r="L1" s="359">
        <f ca="1">IF(MONTH(J1)&lt;4,12,IF(MONTH(J1)&lt;7,3,IF(MONTH(J1)&lt;10,6,9)))</f>
        <v>9</v>
      </c>
      <c r="M1" s="359">
        <f ca="1">LOOKUP(L1,[69]Лист1!B3:C6)</f>
        <v>30</v>
      </c>
      <c r="N1" s="359">
        <f ca="1">LOOKUP(L1,[69]Лист1!B3:D6)</f>
        <v>2022</v>
      </c>
    </row>
    <row r="2" spans="1:14">
      <c r="A2" s="265" t="str">
        <f>CONCATENATE("Расшифровка забалансовых обязательства, включая выданные поручительстви и залоги, на ",TEXT(Вопросы!C2,"ДД.ММ.ГГГГ"))</f>
        <v>Расшифровка забалансовых обязательства, включая выданные поручительстви и залоги, на 31.12.2023</v>
      </c>
      <c r="C2" s="290"/>
      <c r="E2" s="290"/>
      <c r="F2" s="290"/>
      <c r="G2" s="290"/>
      <c r="H2" s="290"/>
      <c r="I2" s="290"/>
      <c r="J2" s="290"/>
      <c r="K2" s="290"/>
    </row>
    <row r="4" spans="1:14" s="295" customFormat="1" ht="25.5" customHeight="1">
      <c r="A4" s="437" t="s">
        <v>192</v>
      </c>
      <c r="B4" s="436" t="s">
        <v>224</v>
      </c>
      <c r="C4" s="436"/>
      <c r="D4" s="436" t="s">
        <v>225</v>
      </c>
      <c r="E4" s="436"/>
      <c r="F4" s="437" t="s">
        <v>226</v>
      </c>
      <c r="G4" s="437" t="s">
        <v>227</v>
      </c>
      <c r="H4" s="437" t="s">
        <v>228</v>
      </c>
      <c r="I4" s="437" t="s">
        <v>229</v>
      </c>
      <c r="J4" s="437" t="s">
        <v>230</v>
      </c>
      <c r="K4" s="437" t="s">
        <v>231</v>
      </c>
    </row>
    <row r="5" spans="1:14" s="295" customFormat="1" ht="25.5" customHeight="1">
      <c r="A5" s="438"/>
      <c r="B5" s="356" t="s">
        <v>232</v>
      </c>
      <c r="C5" s="356" t="s">
        <v>193</v>
      </c>
      <c r="D5" s="356" t="s">
        <v>232</v>
      </c>
      <c r="E5" s="356" t="s">
        <v>193</v>
      </c>
      <c r="F5" s="438"/>
      <c r="G5" s="438"/>
      <c r="H5" s="438"/>
      <c r="I5" s="438"/>
      <c r="J5" s="438"/>
      <c r="K5" s="438"/>
    </row>
    <row r="6" spans="1:14" s="295" customFormat="1">
      <c r="A6" s="291" t="s">
        <v>233</v>
      </c>
      <c r="B6" s="292"/>
      <c r="C6" s="293"/>
      <c r="D6" s="292"/>
      <c r="E6" s="293"/>
      <c r="F6" s="293"/>
      <c r="G6" s="293"/>
      <c r="H6" s="294">
        <f>ROUND(SUM(H7:H29),0)</f>
        <v>0</v>
      </c>
      <c r="I6" s="294">
        <f>ROUND(SUM(I7:I29),0)</f>
        <v>0</v>
      </c>
      <c r="J6" s="293"/>
      <c r="K6" s="293"/>
    </row>
    <row r="7" spans="1:14" s="301" customFormat="1">
      <c r="A7" s="296">
        <v>1</v>
      </c>
      <c r="B7" s="297"/>
      <c r="C7" s="298"/>
      <c r="D7" s="297"/>
      <c r="E7" s="298"/>
      <c r="F7" s="298"/>
      <c r="G7" s="298"/>
      <c r="H7" s="299"/>
      <c r="I7" s="299"/>
      <c r="J7" s="300"/>
      <c r="K7" s="300"/>
    </row>
    <row r="8" spans="1:14" s="301" customFormat="1" ht="12.75" customHeight="1">
      <c r="A8" s="296">
        <f>1+A7</f>
        <v>2</v>
      </c>
      <c r="B8" s="297"/>
      <c r="C8" s="298"/>
      <c r="D8" s="297"/>
      <c r="E8" s="298"/>
      <c r="F8" s="298"/>
      <c r="G8" s="298"/>
      <c r="H8" s="299"/>
      <c r="I8" s="299"/>
      <c r="J8" s="300"/>
      <c r="K8" s="300"/>
    </row>
    <row r="9" spans="1:14" s="301" customFormat="1">
      <c r="A9" s="296">
        <f t="shared" ref="A9:A29" si="0">1+A8</f>
        <v>3</v>
      </c>
      <c r="B9" s="297"/>
      <c r="C9" s="298"/>
      <c r="D9" s="297"/>
      <c r="E9" s="298"/>
      <c r="F9" s="298"/>
      <c r="G9" s="298"/>
      <c r="H9" s="299"/>
      <c r="I9" s="299"/>
      <c r="J9" s="300"/>
      <c r="K9" s="300"/>
    </row>
    <row r="10" spans="1:14" s="301" customFormat="1">
      <c r="A10" s="296">
        <f t="shared" si="0"/>
        <v>4</v>
      </c>
      <c r="B10" s="297"/>
      <c r="C10" s="298"/>
      <c r="D10" s="297"/>
      <c r="E10" s="298"/>
      <c r="F10" s="298"/>
      <c r="G10" s="298"/>
      <c r="H10" s="299"/>
      <c r="I10" s="299"/>
      <c r="J10" s="300"/>
      <c r="K10" s="300"/>
    </row>
    <row r="11" spans="1:14" s="301" customFormat="1">
      <c r="A11" s="296">
        <f t="shared" si="0"/>
        <v>5</v>
      </c>
      <c r="B11" s="297"/>
      <c r="C11" s="298"/>
      <c r="D11" s="297"/>
      <c r="E11" s="298"/>
      <c r="F11" s="298"/>
      <c r="G11" s="298"/>
      <c r="H11" s="299"/>
      <c r="I11" s="299"/>
      <c r="J11" s="300"/>
      <c r="K11" s="300"/>
    </row>
    <row r="12" spans="1:14" s="301" customFormat="1">
      <c r="A12" s="296">
        <f t="shared" si="0"/>
        <v>6</v>
      </c>
      <c r="B12" s="297"/>
      <c r="C12" s="298"/>
      <c r="D12" s="297"/>
      <c r="E12" s="298"/>
      <c r="F12" s="298"/>
      <c r="G12" s="298"/>
      <c r="H12" s="299"/>
      <c r="I12" s="299"/>
      <c r="J12" s="300"/>
      <c r="K12" s="300"/>
    </row>
    <row r="13" spans="1:14" s="301" customFormat="1">
      <c r="A13" s="296">
        <f t="shared" si="0"/>
        <v>7</v>
      </c>
      <c r="B13" s="297"/>
      <c r="C13" s="298"/>
      <c r="D13" s="297"/>
      <c r="E13" s="298"/>
      <c r="F13" s="298"/>
      <c r="G13" s="298"/>
      <c r="H13" s="299"/>
      <c r="I13" s="299"/>
      <c r="J13" s="300"/>
      <c r="K13" s="300"/>
    </row>
    <row r="14" spans="1:14" s="301" customFormat="1">
      <c r="A14" s="296">
        <f t="shared" si="0"/>
        <v>8</v>
      </c>
      <c r="B14" s="297"/>
      <c r="C14" s="298"/>
      <c r="D14" s="297"/>
      <c r="E14" s="298"/>
      <c r="F14" s="298"/>
      <c r="G14" s="298"/>
      <c r="H14" s="299"/>
      <c r="I14" s="299"/>
      <c r="J14" s="300"/>
      <c r="K14" s="300"/>
    </row>
    <row r="15" spans="1:14" s="301" customFormat="1">
      <c r="A15" s="296">
        <f t="shared" si="0"/>
        <v>9</v>
      </c>
      <c r="B15" s="297"/>
      <c r="C15" s="298"/>
      <c r="D15" s="297"/>
      <c r="E15" s="298"/>
      <c r="F15" s="298"/>
      <c r="G15" s="298"/>
      <c r="H15" s="299"/>
      <c r="I15" s="299"/>
      <c r="J15" s="300"/>
      <c r="K15" s="300"/>
    </row>
    <row r="16" spans="1:14" s="301" customFormat="1">
      <c r="A16" s="296">
        <f t="shared" si="0"/>
        <v>10</v>
      </c>
      <c r="B16" s="297"/>
      <c r="C16" s="298"/>
      <c r="D16" s="297"/>
      <c r="E16" s="298"/>
      <c r="F16" s="298"/>
      <c r="G16" s="298"/>
      <c r="H16" s="299"/>
      <c r="I16" s="299"/>
      <c r="J16" s="300"/>
      <c r="K16" s="300"/>
    </row>
    <row r="17" spans="1:11" s="301" customFormat="1">
      <c r="A17" s="296">
        <f t="shared" si="0"/>
        <v>11</v>
      </c>
      <c r="B17" s="297"/>
      <c r="C17" s="298"/>
      <c r="D17" s="297"/>
      <c r="E17" s="298"/>
      <c r="F17" s="298"/>
      <c r="G17" s="298"/>
      <c r="H17" s="299"/>
      <c r="I17" s="299"/>
      <c r="J17" s="300"/>
      <c r="K17" s="300"/>
    </row>
    <row r="18" spans="1:11" s="301" customFormat="1">
      <c r="A18" s="296">
        <f t="shared" si="0"/>
        <v>12</v>
      </c>
      <c r="B18" s="297"/>
      <c r="C18" s="298"/>
      <c r="D18" s="297"/>
      <c r="E18" s="298"/>
      <c r="F18" s="298"/>
      <c r="G18" s="298"/>
      <c r="H18" s="299"/>
      <c r="I18" s="299"/>
      <c r="J18" s="300"/>
      <c r="K18" s="300"/>
    </row>
    <row r="19" spans="1:11" s="301" customFormat="1">
      <c r="A19" s="296">
        <f t="shared" si="0"/>
        <v>13</v>
      </c>
      <c r="B19" s="297"/>
      <c r="C19" s="298"/>
      <c r="D19" s="297"/>
      <c r="E19" s="298"/>
      <c r="F19" s="298"/>
      <c r="G19" s="298"/>
      <c r="H19" s="299"/>
      <c r="I19" s="299"/>
      <c r="J19" s="300"/>
      <c r="K19" s="300"/>
    </row>
    <row r="20" spans="1:11" s="301" customFormat="1">
      <c r="A20" s="296">
        <f t="shared" si="0"/>
        <v>14</v>
      </c>
      <c r="B20" s="297"/>
      <c r="C20" s="298"/>
      <c r="D20" s="297"/>
      <c r="E20" s="298"/>
      <c r="F20" s="298"/>
      <c r="G20" s="298"/>
      <c r="H20" s="299"/>
      <c r="I20" s="299"/>
      <c r="J20" s="300"/>
      <c r="K20" s="300"/>
    </row>
    <row r="21" spans="1:11" s="301" customFormat="1">
      <c r="A21" s="296">
        <f t="shared" si="0"/>
        <v>15</v>
      </c>
      <c r="B21" s="297"/>
      <c r="C21" s="298"/>
      <c r="D21" s="297"/>
      <c r="E21" s="298"/>
      <c r="F21" s="298"/>
      <c r="G21" s="298"/>
      <c r="H21" s="299"/>
      <c r="I21" s="299"/>
      <c r="J21" s="300"/>
      <c r="K21" s="300"/>
    </row>
    <row r="22" spans="1:11" s="301" customFormat="1">
      <c r="A22" s="296">
        <f t="shared" si="0"/>
        <v>16</v>
      </c>
      <c r="B22" s="297"/>
      <c r="C22" s="298"/>
      <c r="D22" s="297"/>
      <c r="E22" s="298"/>
      <c r="F22" s="298"/>
      <c r="G22" s="298"/>
      <c r="H22" s="299"/>
      <c r="I22" s="299"/>
      <c r="J22" s="300"/>
      <c r="K22" s="300"/>
    </row>
    <row r="23" spans="1:11" s="301" customFormat="1">
      <c r="A23" s="296">
        <f t="shared" si="0"/>
        <v>17</v>
      </c>
      <c r="B23" s="297"/>
      <c r="C23" s="298"/>
      <c r="D23" s="297"/>
      <c r="E23" s="298"/>
      <c r="F23" s="298"/>
      <c r="G23" s="298"/>
      <c r="H23" s="299"/>
      <c r="I23" s="299"/>
      <c r="J23" s="300"/>
      <c r="K23" s="300"/>
    </row>
    <row r="24" spans="1:11" s="301" customFormat="1">
      <c r="A24" s="296">
        <f t="shared" si="0"/>
        <v>18</v>
      </c>
      <c r="B24" s="297"/>
      <c r="C24" s="298"/>
      <c r="D24" s="297"/>
      <c r="E24" s="298"/>
      <c r="F24" s="298"/>
      <c r="G24" s="298"/>
      <c r="H24" s="299"/>
      <c r="I24" s="299"/>
      <c r="J24" s="300"/>
      <c r="K24" s="300"/>
    </row>
    <row r="25" spans="1:11" s="301" customFormat="1">
      <c r="A25" s="296">
        <f t="shared" si="0"/>
        <v>19</v>
      </c>
      <c r="B25" s="297"/>
      <c r="C25" s="298"/>
      <c r="D25" s="297"/>
      <c r="E25" s="298"/>
      <c r="F25" s="298"/>
      <c r="G25" s="298"/>
      <c r="H25" s="299"/>
      <c r="I25" s="299"/>
      <c r="J25" s="300"/>
      <c r="K25" s="300"/>
    </row>
    <row r="26" spans="1:11" s="301" customFormat="1">
      <c r="A26" s="296">
        <f t="shared" si="0"/>
        <v>20</v>
      </c>
      <c r="B26" s="297"/>
      <c r="C26" s="298"/>
      <c r="D26" s="297"/>
      <c r="E26" s="298"/>
      <c r="F26" s="298"/>
      <c r="G26" s="298"/>
      <c r="H26" s="299"/>
      <c r="I26" s="299"/>
      <c r="J26" s="300"/>
      <c r="K26" s="300"/>
    </row>
    <row r="27" spans="1:11" s="301" customFormat="1">
      <c r="A27" s="296">
        <f t="shared" si="0"/>
        <v>21</v>
      </c>
      <c r="B27" s="297"/>
      <c r="C27" s="298"/>
      <c r="D27" s="297"/>
      <c r="E27" s="298"/>
      <c r="F27" s="298"/>
      <c r="G27" s="298"/>
      <c r="H27" s="299"/>
      <c r="I27" s="299"/>
      <c r="J27" s="300"/>
      <c r="K27" s="300"/>
    </row>
    <row r="28" spans="1:11" s="301" customFormat="1">
      <c r="A28" s="296">
        <f t="shared" si="0"/>
        <v>22</v>
      </c>
      <c r="B28" s="297"/>
      <c r="C28" s="298"/>
      <c r="D28" s="297"/>
      <c r="E28" s="298"/>
      <c r="F28" s="298"/>
      <c r="G28" s="298"/>
      <c r="H28" s="299"/>
      <c r="I28" s="299"/>
      <c r="J28" s="300"/>
      <c r="K28" s="300"/>
    </row>
    <row r="29" spans="1:11" s="301" customFormat="1">
      <c r="A29" s="296">
        <f t="shared" si="0"/>
        <v>23</v>
      </c>
      <c r="B29" s="297"/>
      <c r="C29" s="298"/>
      <c r="D29" s="297"/>
      <c r="E29" s="298"/>
      <c r="F29" s="298"/>
      <c r="G29" s="298"/>
      <c r="H29" s="299"/>
      <c r="I29" s="299"/>
      <c r="J29" s="300"/>
      <c r="K29" s="300"/>
    </row>
    <row r="30" spans="1:11" s="295" customFormat="1">
      <c r="A30" s="291" t="s">
        <v>234</v>
      </c>
      <c r="B30" s="292"/>
      <c r="C30" s="293"/>
      <c r="D30" s="292"/>
      <c r="E30" s="293"/>
      <c r="F30" s="293"/>
      <c r="G30" s="293"/>
      <c r="H30" s="294">
        <f>ROUND(SUM(H31:H33),0)</f>
        <v>0</v>
      </c>
      <c r="I30" s="294">
        <f>ROUND(SUM(I31:I33),0)</f>
        <v>0</v>
      </c>
      <c r="J30" s="293"/>
      <c r="K30" s="293"/>
    </row>
    <row r="31" spans="1:11" s="301" customFormat="1">
      <c r="A31" s="296">
        <v>1</v>
      </c>
      <c r="B31" s="297"/>
      <c r="C31" s="298"/>
      <c r="D31" s="297"/>
      <c r="E31" s="298"/>
      <c r="F31" s="302"/>
      <c r="G31" s="303"/>
      <c r="H31" s="302"/>
      <c r="I31" s="299"/>
      <c r="J31" s="298"/>
      <c r="K31" s="303"/>
    </row>
    <row r="32" spans="1:11" s="301" customFormat="1" ht="12.75" customHeight="1">
      <c r="A32" s="296">
        <f>1+A31</f>
        <v>2</v>
      </c>
      <c r="B32" s="297"/>
      <c r="C32" s="298"/>
      <c r="D32" s="297"/>
      <c r="E32" s="298"/>
      <c r="F32" s="304"/>
      <c r="G32" s="303"/>
      <c r="H32" s="302"/>
      <c r="I32" s="299"/>
      <c r="J32" s="298"/>
      <c r="K32" s="303"/>
    </row>
    <row r="33" spans="1:11" s="301" customFormat="1">
      <c r="A33" s="296">
        <f t="shared" ref="A33" si="1">1+A32</f>
        <v>3</v>
      </c>
      <c r="B33" s="297"/>
      <c r="C33" s="298"/>
      <c r="D33" s="297"/>
      <c r="E33" s="298"/>
      <c r="F33" s="298"/>
      <c r="G33" s="298"/>
      <c r="H33" s="299"/>
      <c r="I33" s="299"/>
      <c r="J33" s="298"/>
      <c r="K33" s="298"/>
    </row>
    <row r="34" spans="1:11" s="357" customFormat="1" ht="39.75" customHeight="1">
      <c r="A34" s="436" t="s">
        <v>192</v>
      </c>
      <c r="B34" s="436" t="s">
        <v>235</v>
      </c>
      <c r="C34" s="436"/>
      <c r="D34" s="436" t="s">
        <v>236</v>
      </c>
      <c r="E34" s="436"/>
      <c r="F34" s="436" t="s">
        <v>237</v>
      </c>
      <c r="G34" s="436" t="s">
        <v>238</v>
      </c>
      <c r="H34" s="436" t="s">
        <v>239</v>
      </c>
      <c r="I34" s="436" t="s">
        <v>229</v>
      </c>
      <c r="J34" s="436" t="s">
        <v>240</v>
      </c>
      <c r="K34" s="436" t="s">
        <v>241</v>
      </c>
    </row>
    <row r="35" spans="1:11" s="357" customFormat="1">
      <c r="A35" s="436"/>
      <c r="B35" s="356" t="s">
        <v>232</v>
      </c>
      <c r="C35" s="356" t="s">
        <v>193</v>
      </c>
      <c r="D35" s="356" t="s">
        <v>232</v>
      </c>
      <c r="E35" s="356" t="s">
        <v>193</v>
      </c>
      <c r="F35" s="436"/>
      <c r="G35" s="436"/>
      <c r="H35" s="436"/>
      <c r="I35" s="436"/>
      <c r="J35" s="436"/>
      <c r="K35" s="436"/>
    </row>
    <row r="36" spans="1:11">
      <c r="A36" s="291" t="s">
        <v>242</v>
      </c>
      <c r="B36" s="305"/>
      <c r="C36" s="305"/>
      <c r="D36" s="292"/>
      <c r="E36" s="293"/>
      <c r="F36" s="293"/>
      <c r="G36" s="293"/>
      <c r="H36" s="294">
        <f>SUM(H37:H39)</f>
        <v>0</v>
      </c>
      <c r="I36" s="294">
        <f>SUM(I37:I39)</f>
        <v>0</v>
      </c>
      <c r="J36" s="293"/>
      <c r="K36" s="293"/>
    </row>
    <row r="37" spans="1:11">
      <c r="A37" s="296">
        <v>1</v>
      </c>
      <c r="B37" s="297"/>
      <c r="C37" s="298"/>
      <c r="D37" s="297"/>
      <c r="E37" s="298"/>
      <c r="F37" s="298"/>
      <c r="G37" s="298"/>
      <c r="H37" s="299"/>
      <c r="I37" s="299"/>
      <c r="J37" s="298"/>
      <c r="K37" s="298"/>
    </row>
    <row r="38" spans="1:11">
      <c r="A38" s="296">
        <f>1+A37</f>
        <v>2</v>
      </c>
      <c r="B38" s="297"/>
      <c r="C38" s="298"/>
      <c r="D38" s="297"/>
      <c r="E38" s="298"/>
      <c r="F38" s="298"/>
      <c r="G38" s="298"/>
      <c r="H38" s="299"/>
      <c r="I38" s="299"/>
      <c r="J38" s="298"/>
      <c r="K38" s="298"/>
    </row>
    <row r="39" spans="1:11">
      <c r="A39" s="296">
        <f t="shared" ref="A39" si="2">1+A38</f>
        <v>3</v>
      </c>
      <c r="B39" s="297"/>
      <c r="C39" s="298"/>
      <c r="D39" s="297"/>
      <c r="E39" s="298"/>
      <c r="F39" s="298"/>
      <c r="G39" s="298"/>
      <c r="H39" s="299"/>
      <c r="I39" s="299"/>
      <c r="J39" s="298"/>
      <c r="K39" s="298"/>
    </row>
  </sheetData>
  <mergeCells count="18">
    <mergeCell ref="J34:J35"/>
    <mergeCell ref="K34:K35"/>
    <mergeCell ref="I4:I5"/>
    <mergeCell ref="J4:J5"/>
    <mergeCell ref="K4:K5"/>
    <mergeCell ref="H34:H35"/>
    <mergeCell ref="I34:I35"/>
    <mergeCell ref="A4:A5"/>
    <mergeCell ref="B4:C4"/>
    <mergeCell ref="D4:E4"/>
    <mergeCell ref="F4:F5"/>
    <mergeCell ref="G4:G5"/>
    <mergeCell ref="H4:H5"/>
    <mergeCell ref="A34:A35"/>
    <mergeCell ref="B34:C34"/>
    <mergeCell ref="D34:E34"/>
    <mergeCell ref="F34:F35"/>
    <mergeCell ref="G34:G3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3"/>
  <sheetViews>
    <sheetView zoomScaleNormal="100" workbookViewId="0">
      <selection activeCell="I38" sqref="I38"/>
    </sheetView>
  </sheetViews>
  <sheetFormatPr defaultColWidth="9.140625" defaultRowHeight="12.75"/>
  <cols>
    <col min="1" max="1" width="9.28515625" style="284" bestFit="1" customWidth="1"/>
    <col min="2" max="4" width="16.5703125" style="266" customWidth="1"/>
    <col min="5" max="5" width="23" style="266" customWidth="1"/>
    <col min="6" max="8" width="16.5703125" style="266" customWidth="1"/>
    <col min="9" max="9" width="19.5703125" style="266" customWidth="1"/>
    <col min="10" max="11" width="16.5703125" style="266" customWidth="1"/>
    <col min="12" max="12" width="26.7109375" style="266" customWidth="1"/>
    <col min="13" max="16384" width="9.140625" style="284"/>
  </cols>
  <sheetData>
    <row r="1" spans="1:12">
      <c r="A1" s="283" t="str">
        <f>CONCATENATE("Расшифровка финансовых вложений, включай инструмент, контрагента и сумму вложений на ", TEXT(Вопросы!C2,"ДД.ММ.ГГГГ"))</f>
        <v>Расшифровка финансовых вложений, включай инструмент, контрагента и сумму вложений на 31.12.2023</v>
      </c>
      <c r="B1" s="290"/>
      <c r="C1" s="290"/>
      <c r="D1" s="290"/>
      <c r="E1" s="290"/>
      <c r="F1" s="290"/>
      <c r="G1" s="290"/>
      <c r="H1" s="290"/>
      <c r="I1" s="290"/>
      <c r="J1" s="290"/>
      <c r="K1" s="290"/>
      <c r="L1" s="290"/>
    </row>
    <row r="2" spans="1:12">
      <c r="G2" s="439" t="s">
        <v>309</v>
      </c>
      <c r="H2" s="439"/>
      <c r="I2" s="439"/>
      <c r="J2" s="439"/>
      <c r="K2" s="439"/>
      <c r="L2" s="439"/>
    </row>
    <row r="3" spans="1:12" s="283" customFormat="1" ht="55.9" customHeight="1">
      <c r="A3" s="356" t="s">
        <v>192</v>
      </c>
      <c r="B3" s="358" t="s">
        <v>175</v>
      </c>
      <c r="C3" s="358" t="s">
        <v>193</v>
      </c>
      <c r="D3" s="358" t="s">
        <v>243</v>
      </c>
      <c r="E3" s="358" t="s">
        <v>244</v>
      </c>
      <c r="F3" s="358" t="s">
        <v>245</v>
      </c>
      <c r="G3" s="358" t="s">
        <v>246</v>
      </c>
      <c r="H3" s="358" t="s">
        <v>247</v>
      </c>
      <c r="I3" s="358" t="s">
        <v>248</v>
      </c>
      <c r="J3" s="358" t="s">
        <v>303</v>
      </c>
      <c r="K3" s="358" t="s">
        <v>249</v>
      </c>
      <c r="L3" s="358" t="s">
        <v>302</v>
      </c>
    </row>
    <row r="4" spans="1:12" s="283" customFormat="1">
      <c r="A4" s="291" t="s">
        <v>250</v>
      </c>
      <c r="B4" s="293"/>
      <c r="C4" s="293"/>
      <c r="D4" s="293"/>
      <c r="E4" s="293"/>
      <c r="F4" s="293"/>
      <c r="G4" s="293"/>
      <c r="H4" s="293"/>
      <c r="I4" s="294">
        <f>SUM(I5:I7)</f>
        <v>0</v>
      </c>
      <c r="J4" s="294">
        <f>SUM(J5:J7)</f>
        <v>0</v>
      </c>
      <c r="K4" s="293"/>
      <c r="L4" s="293"/>
    </row>
    <row r="5" spans="1:12" ht="18.75" customHeight="1">
      <c r="A5" s="298"/>
      <c r="B5" s="298"/>
      <c r="C5" s="298"/>
      <c r="D5" s="298"/>
      <c r="E5" s="298"/>
      <c r="F5" s="300"/>
      <c r="G5" s="300"/>
      <c r="H5" s="306"/>
      <c r="I5" s="299"/>
      <c r="J5" s="299"/>
      <c r="K5" s="298"/>
      <c r="L5" s="298"/>
    </row>
    <row r="6" spans="1:12">
      <c r="A6" s="298"/>
      <c r="B6" s="298"/>
      <c r="C6" s="298"/>
      <c r="D6" s="298"/>
      <c r="E6" s="298"/>
      <c r="F6" s="298"/>
      <c r="G6" s="298"/>
      <c r="H6" s="298"/>
      <c r="I6" s="299"/>
      <c r="J6" s="299"/>
      <c r="K6" s="298"/>
      <c r="L6" s="298"/>
    </row>
    <row r="7" spans="1:12">
      <c r="A7" s="298"/>
      <c r="B7" s="298"/>
      <c r="C7" s="298"/>
      <c r="D7" s="298"/>
      <c r="E7" s="298"/>
      <c r="F7" s="298"/>
      <c r="G7" s="298"/>
      <c r="H7" s="298"/>
      <c r="I7" s="299"/>
      <c r="J7" s="299"/>
      <c r="K7" s="298"/>
      <c r="L7" s="298"/>
    </row>
    <row r="8" spans="1:12" s="283" customFormat="1">
      <c r="A8" s="291" t="s">
        <v>251</v>
      </c>
      <c r="B8" s="293"/>
      <c r="C8" s="293"/>
      <c r="D8" s="293"/>
      <c r="E8" s="293"/>
      <c r="F8" s="293"/>
      <c r="G8" s="293"/>
      <c r="H8" s="293"/>
      <c r="I8" s="294">
        <f>SUM(I9:I11)</f>
        <v>0</v>
      </c>
      <c r="J8" s="294">
        <f>SUM(J9:J11)</f>
        <v>0</v>
      </c>
      <c r="K8" s="293"/>
      <c r="L8" s="293"/>
    </row>
    <row r="9" spans="1:12">
      <c r="A9" s="298"/>
      <c r="B9" s="298"/>
      <c r="C9" s="298"/>
      <c r="D9" s="298"/>
      <c r="E9" s="298"/>
      <c r="F9" s="298"/>
      <c r="G9" s="298"/>
      <c r="H9" s="298"/>
      <c r="I9" s="299"/>
      <c r="J9" s="299"/>
      <c r="K9" s="298"/>
      <c r="L9" s="298"/>
    </row>
    <row r="10" spans="1:12">
      <c r="A10" s="298"/>
      <c r="B10" s="298"/>
      <c r="C10" s="298"/>
      <c r="D10" s="298"/>
      <c r="E10" s="298"/>
      <c r="F10" s="298"/>
      <c r="G10" s="298"/>
      <c r="H10" s="298"/>
      <c r="I10" s="299"/>
      <c r="J10" s="299"/>
      <c r="K10" s="298"/>
      <c r="L10" s="298"/>
    </row>
    <row r="11" spans="1:12">
      <c r="A11" s="298"/>
      <c r="B11" s="298"/>
      <c r="C11" s="298"/>
      <c r="D11" s="298"/>
      <c r="E11" s="298"/>
      <c r="F11" s="298"/>
      <c r="G11" s="298"/>
      <c r="H11" s="298"/>
      <c r="I11" s="299"/>
      <c r="J11" s="299"/>
      <c r="K11" s="298"/>
      <c r="L11" s="298"/>
    </row>
    <row r="12" spans="1:12">
      <c r="B12" s="307"/>
      <c r="C12" s="307"/>
      <c r="D12" s="307"/>
      <c r="E12" s="307"/>
      <c r="F12" s="307"/>
      <c r="G12" s="307"/>
      <c r="H12" s="307"/>
      <c r="I12" s="307"/>
      <c r="J12" s="307"/>
      <c r="K12" s="307"/>
      <c r="L12" s="307"/>
    </row>
    <row r="13" spans="1:12">
      <c r="B13" s="307"/>
      <c r="C13" s="307"/>
      <c r="D13" s="307"/>
      <c r="E13" s="307"/>
      <c r="F13" s="307"/>
      <c r="G13" s="307"/>
      <c r="H13" s="307"/>
      <c r="I13" s="307"/>
      <c r="J13" s="307"/>
      <c r="K13" s="307"/>
      <c r="L13" s="307"/>
    </row>
  </sheetData>
  <mergeCells count="1">
    <mergeCell ref="G2:L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31"/>
  <sheetViews>
    <sheetView zoomScaleNormal="100" workbookViewId="0">
      <selection sqref="A1:XFD1"/>
    </sheetView>
  </sheetViews>
  <sheetFormatPr defaultRowHeight="12.75"/>
  <cols>
    <col min="1" max="1" width="23" style="284" customWidth="1"/>
    <col min="2" max="11" width="12.140625" style="284" customWidth="1"/>
    <col min="12" max="12" width="12.28515625" style="284" customWidth="1"/>
    <col min="13" max="16384" width="9.140625" style="284"/>
  </cols>
  <sheetData>
    <row r="1" spans="1:11">
      <c r="A1" s="283" t="s">
        <v>296</v>
      </c>
      <c r="B1" s="283"/>
      <c r="C1" s="283"/>
    </row>
    <row r="2" spans="1:11">
      <c r="K2" s="331" t="s">
        <v>309</v>
      </c>
    </row>
    <row r="3" spans="1:11" s="283" customFormat="1" ht="37.5" customHeight="1">
      <c r="A3" s="437" t="s">
        <v>252</v>
      </c>
      <c r="B3" s="436" t="str">
        <f>VLOOKUP(Вопросы!C2,справочник!J2:O10,6,FALSE)</f>
        <v>2020 г.</v>
      </c>
      <c r="C3" s="436"/>
      <c r="D3" s="436" t="str">
        <f>VLOOKUP(Вопросы!C2,справочник!J2:O10,5,FALSE)</f>
        <v>2021 г.</v>
      </c>
      <c r="E3" s="436"/>
      <c r="F3" s="436" t="str">
        <f>VLOOKUP(Вопросы!C2,справочник!J2:O10,4,FALSE)</f>
        <v>2022 г.</v>
      </c>
      <c r="G3" s="436"/>
      <c r="H3" s="436" t="str">
        <f>VLOOKUP(Вопросы!C2,справочник!J2:L10,3,FALSE)</f>
        <v>2022 г.</v>
      </c>
      <c r="I3" s="436"/>
      <c r="J3" s="436" t="str">
        <f>VLOOKUP(Вопросы!C2,справочник!J2:L10,2,FALSE)</f>
        <v>2023 г.</v>
      </c>
      <c r="K3" s="436"/>
    </row>
    <row r="4" spans="1:11" s="283" customFormat="1">
      <c r="A4" s="438"/>
      <c r="B4" s="356" t="s">
        <v>253</v>
      </c>
      <c r="C4" s="356" t="s">
        <v>254</v>
      </c>
      <c r="D4" s="356" t="s">
        <v>253</v>
      </c>
      <c r="E4" s="356" t="s">
        <v>254</v>
      </c>
      <c r="F4" s="356" t="s">
        <v>253</v>
      </c>
      <c r="G4" s="356" t="s">
        <v>254</v>
      </c>
      <c r="H4" s="356" t="s">
        <v>253</v>
      </c>
      <c r="I4" s="356" t="s">
        <v>254</v>
      </c>
      <c r="J4" s="356" t="s">
        <v>253</v>
      </c>
      <c r="K4" s="356" t="s">
        <v>254</v>
      </c>
    </row>
    <row r="5" spans="1:11">
      <c r="A5" s="308"/>
      <c r="B5" s="287"/>
      <c r="C5" s="309" t="str">
        <f t="shared" ref="C5:C16" si="0">IFERROR(B5/B$16,"")</f>
        <v/>
      </c>
      <c r="D5" s="287"/>
      <c r="E5" s="309" t="str">
        <f t="shared" ref="E5:E16" si="1">IFERROR(D5/D$16,"")</f>
        <v/>
      </c>
      <c r="F5" s="287"/>
      <c r="G5" s="309" t="str">
        <f t="shared" ref="G5:G16" si="2">IFERROR(F5/F$16,"")</f>
        <v/>
      </c>
      <c r="H5" s="287"/>
      <c r="I5" s="309" t="str">
        <f t="shared" ref="I5:I16" si="3">IFERROR(H5/H$16,"")</f>
        <v/>
      </c>
      <c r="J5" s="287"/>
      <c r="K5" s="309" t="str">
        <f t="shared" ref="K5:K16" si="4">IFERROR(J5/J$16,"")</f>
        <v/>
      </c>
    </row>
    <row r="6" spans="1:11">
      <c r="A6" s="308"/>
      <c r="B6" s="287"/>
      <c r="C6" s="309" t="str">
        <f t="shared" si="0"/>
        <v/>
      </c>
      <c r="D6" s="287"/>
      <c r="E6" s="309" t="str">
        <f t="shared" si="1"/>
        <v/>
      </c>
      <c r="F6" s="287"/>
      <c r="G6" s="309" t="str">
        <f t="shared" si="2"/>
        <v/>
      </c>
      <c r="H6" s="287"/>
      <c r="I6" s="309" t="str">
        <f t="shared" si="3"/>
        <v/>
      </c>
      <c r="J6" s="287"/>
      <c r="K6" s="309" t="str">
        <f t="shared" si="4"/>
        <v/>
      </c>
    </row>
    <row r="7" spans="1:11">
      <c r="A7" s="308"/>
      <c r="B7" s="287"/>
      <c r="C7" s="309" t="str">
        <f t="shared" si="0"/>
        <v/>
      </c>
      <c r="D7" s="287"/>
      <c r="E7" s="309" t="str">
        <f t="shared" si="1"/>
        <v/>
      </c>
      <c r="F7" s="287"/>
      <c r="G7" s="309" t="str">
        <f t="shared" si="2"/>
        <v/>
      </c>
      <c r="H7" s="287"/>
      <c r="I7" s="309" t="str">
        <f t="shared" si="3"/>
        <v/>
      </c>
      <c r="J7" s="287"/>
      <c r="K7" s="309" t="str">
        <f t="shared" si="4"/>
        <v/>
      </c>
    </row>
    <row r="8" spans="1:11">
      <c r="A8" s="308"/>
      <c r="B8" s="287"/>
      <c r="C8" s="309" t="str">
        <f t="shared" si="0"/>
        <v/>
      </c>
      <c r="D8" s="287"/>
      <c r="E8" s="309" t="str">
        <f t="shared" si="1"/>
        <v/>
      </c>
      <c r="F8" s="287"/>
      <c r="G8" s="309" t="str">
        <f t="shared" si="2"/>
        <v/>
      </c>
      <c r="H8" s="287"/>
      <c r="I8" s="309" t="str">
        <f t="shared" si="3"/>
        <v/>
      </c>
      <c r="J8" s="287"/>
      <c r="K8" s="309" t="str">
        <f t="shared" si="4"/>
        <v/>
      </c>
    </row>
    <row r="9" spans="1:11">
      <c r="A9" s="308"/>
      <c r="B9" s="287"/>
      <c r="C9" s="309" t="str">
        <f t="shared" si="0"/>
        <v/>
      </c>
      <c r="D9" s="287"/>
      <c r="E9" s="309" t="str">
        <f t="shared" si="1"/>
        <v/>
      </c>
      <c r="F9" s="287"/>
      <c r="G9" s="309" t="str">
        <f t="shared" si="2"/>
        <v/>
      </c>
      <c r="H9" s="287"/>
      <c r="I9" s="309" t="str">
        <f t="shared" si="3"/>
        <v/>
      </c>
      <c r="J9" s="287"/>
      <c r="K9" s="309" t="str">
        <f t="shared" si="4"/>
        <v/>
      </c>
    </row>
    <row r="10" spans="1:11">
      <c r="A10" s="308"/>
      <c r="B10" s="287"/>
      <c r="C10" s="309" t="str">
        <f t="shared" si="0"/>
        <v/>
      </c>
      <c r="D10" s="287"/>
      <c r="E10" s="309" t="str">
        <f t="shared" si="1"/>
        <v/>
      </c>
      <c r="F10" s="287"/>
      <c r="G10" s="309" t="str">
        <f t="shared" si="2"/>
        <v/>
      </c>
      <c r="H10" s="287"/>
      <c r="I10" s="309" t="str">
        <f t="shared" si="3"/>
        <v/>
      </c>
      <c r="J10" s="287"/>
      <c r="K10" s="309" t="str">
        <f t="shared" si="4"/>
        <v/>
      </c>
    </row>
    <row r="11" spans="1:11">
      <c r="A11" s="308"/>
      <c r="B11" s="287"/>
      <c r="C11" s="309" t="str">
        <f t="shared" si="0"/>
        <v/>
      </c>
      <c r="D11" s="287"/>
      <c r="E11" s="309" t="str">
        <f t="shared" si="1"/>
        <v/>
      </c>
      <c r="F11" s="287"/>
      <c r="G11" s="309" t="str">
        <f t="shared" si="2"/>
        <v/>
      </c>
      <c r="H11" s="287"/>
      <c r="I11" s="309" t="str">
        <f t="shared" si="3"/>
        <v/>
      </c>
      <c r="J11" s="287"/>
      <c r="K11" s="309" t="str">
        <f t="shared" si="4"/>
        <v/>
      </c>
    </row>
    <row r="12" spans="1:11">
      <c r="A12" s="308"/>
      <c r="B12" s="287"/>
      <c r="C12" s="309" t="str">
        <f t="shared" si="0"/>
        <v/>
      </c>
      <c r="D12" s="287"/>
      <c r="E12" s="309" t="str">
        <f t="shared" si="1"/>
        <v/>
      </c>
      <c r="F12" s="287"/>
      <c r="G12" s="309" t="str">
        <f t="shared" si="2"/>
        <v/>
      </c>
      <c r="H12" s="287"/>
      <c r="I12" s="309" t="str">
        <f t="shared" si="3"/>
        <v/>
      </c>
      <c r="J12" s="287"/>
      <c r="K12" s="309" t="str">
        <f t="shared" si="4"/>
        <v/>
      </c>
    </row>
    <row r="13" spans="1:11">
      <c r="A13" s="308"/>
      <c r="B13" s="287"/>
      <c r="C13" s="309" t="str">
        <f t="shared" si="0"/>
        <v/>
      </c>
      <c r="D13" s="287"/>
      <c r="E13" s="309" t="str">
        <f t="shared" si="1"/>
        <v/>
      </c>
      <c r="F13" s="287"/>
      <c r="G13" s="309" t="str">
        <f t="shared" si="2"/>
        <v/>
      </c>
      <c r="H13" s="287"/>
      <c r="I13" s="309" t="str">
        <f t="shared" si="3"/>
        <v/>
      </c>
      <c r="J13" s="287"/>
      <c r="K13" s="309" t="str">
        <f t="shared" si="4"/>
        <v/>
      </c>
    </row>
    <row r="14" spans="1:11">
      <c r="A14" s="308"/>
      <c r="B14" s="287"/>
      <c r="C14" s="309" t="str">
        <f t="shared" si="0"/>
        <v/>
      </c>
      <c r="D14" s="287"/>
      <c r="E14" s="309" t="str">
        <f t="shared" si="1"/>
        <v/>
      </c>
      <c r="F14" s="287"/>
      <c r="G14" s="309" t="str">
        <f t="shared" si="2"/>
        <v/>
      </c>
      <c r="H14" s="287"/>
      <c r="I14" s="309" t="str">
        <f t="shared" si="3"/>
        <v/>
      </c>
      <c r="J14" s="287"/>
      <c r="K14" s="309" t="str">
        <f t="shared" si="4"/>
        <v/>
      </c>
    </row>
    <row r="15" spans="1:11">
      <c r="A15" s="308"/>
      <c r="B15" s="287"/>
      <c r="C15" s="309" t="str">
        <f t="shared" si="0"/>
        <v/>
      </c>
      <c r="D15" s="287"/>
      <c r="E15" s="309" t="str">
        <f t="shared" si="1"/>
        <v/>
      </c>
      <c r="F15" s="287"/>
      <c r="G15" s="309" t="str">
        <f t="shared" si="2"/>
        <v/>
      </c>
      <c r="H15" s="287"/>
      <c r="I15" s="309" t="str">
        <f t="shared" si="3"/>
        <v/>
      </c>
      <c r="J15" s="287"/>
      <c r="K15" s="309" t="str">
        <f t="shared" si="4"/>
        <v/>
      </c>
    </row>
    <row r="16" spans="1:11" s="283" customFormat="1">
      <c r="A16" s="310" t="s">
        <v>255</v>
      </c>
      <c r="B16" s="285">
        <f>SUM(B5:B15)</f>
        <v>0</v>
      </c>
      <c r="C16" s="309" t="str">
        <f t="shared" si="0"/>
        <v/>
      </c>
      <c r="D16" s="285">
        <f>SUM(D5:D15)</f>
        <v>0</v>
      </c>
      <c r="E16" s="309" t="str">
        <f t="shared" si="1"/>
        <v/>
      </c>
      <c r="F16" s="285">
        <f>SUM(F5:F15)</f>
        <v>0</v>
      </c>
      <c r="G16" s="309" t="str">
        <f t="shared" si="2"/>
        <v/>
      </c>
      <c r="H16" s="285">
        <f>SUM(H5:H15)</f>
        <v>0</v>
      </c>
      <c r="I16" s="309" t="str">
        <f t="shared" si="3"/>
        <v/>
      </c>
      <c r="J16" s="285">
        <f>SUM(J5:J15)</f>
        <v>0</v>
      </c>
      <c r="K16" s="309" t="str">
        <f t="shared" si="4"/>
        <v/>
      </c>
    </row>
    <row r="18" spans="1:11" s="283" customFormat="1" ht="36.75" customHeight="1">
      <c r="A18" s="437" t="s">
        <v>256</v>
      </c>
      <c r="B18" s="436" t="str">
        <f>B3</f>
        <v>2020 г.</v>
      </c>
      <c r="C18" s="436"/>
      <c r="D18" s="436" t="str">
        <f>D3</f>
        <v>2021 г.</v>
      </c>
      <c r="E18" s="436"/>
      <c r="F18" s="436" t="str">
        <f>F3</f>
        <v>2022 г.</v>
      </c>
      <c r="G18" s="436"/>
      <c r="H18" s="436" t="str">
        <f>H3</f>
        <v>2022 г.</v>
      </c>
      <c r="I18" s="436"/>
      <c r="J18" s="436" t="str">
        <f>J3</f>
        <v>2023 г.</v>
      </c>
      <c r="K18" s="436"/>
    </row>
    <row r="19" spans="1:11" s="283" customFormat="1">
      <c r="A19" s="438"/>
      <c r="B19" s="356" t="s">
        <v>253</v>
      </c>
      <c r="C19" s="356" t="s">
        <v>254</v>
      </c>
      <c r="D19" s="356" t="s">
        <v>253</v>
      </c>
      <c r="E19" s="356" t="s">
        <v>254</v>
      </c>
      <c r="F19" s="356" t="s">
        <v>253</v>
      </c>
      <c r="G19" s="356" t="s">
        <v>254</v>
      </c>
      <c r="H19" s="356" t="s">
        <v>253</v>
      </c>
      <c r="I19" s="356" t="s">
        <v>254</v>
      </c>
      <c r="J19" s="356" t="s">
        <v>253</v>
      </c>
      <c r="K19" s="356" t="s">
        <v>254</v>
      </c>
    </row>
    <row r="20" spans="1:11">
      <c r="A20" s="308"/>
      <c r="B20" s="287"/>
      <c r="C20" s="309" t="str">
        <f t="shared" ref="C20:C31" si="5">IFERROR(B20/B$31,"")</f>
        <v/>
      </c>
      <c r="D20" s="287"/>
      <c r="E20" s="309" t="str">
        <f t="shared" ref="E20:E31" si="6">IFERROR(D20/D$31,"")</f>
        <v/>
      </c>
      <c r="F20" s="287"/>
      <c r="G20" s="309" t="str">
        <f t="shared" ref="G20:G31" si="7">IFERROR(F20/F$31,"")</f>
        <v/>
      </c>
      <c r="H20" s="287"/>
      <c r="I20" s="309" t="str">
        <f t="shared" ref="I20:I31" si="8">IFERROR(H20/H$31,"")</f>
        <v/>
      </c>
      <c r="J20" s="287"/>
      <c r="K20" s="309" t="str">
        <f t="shared" ref="K20:K31" si="9">IFERROR(J20/J$31,"")</f>
        <v/>
      </c>
    </row>
    <row r="21" spans="1:11">
      <c r="A21" s="308"/>
      <c r="B21" s="287"/>
      <c r="C21" s="309" t="str">
        <f t="shared" si="5"/>
        <v/>
      </c>
      <c r="D21" s="287"/>
      <c r="E21" s="309" t="str">
        <f t="shared" si="6"/>
        <v/>
      </c>
      <c r="F21" s="287"/>
      <c r="G21" s="309" t="str">
        <f t="shared" si="7"/>
        <v/>
      </c>
      <c r="H21" s="287"/>
      <c r="I21" s="309" t="str">
        <f t="shared" si="8"/>
        <v/>
      </c>
      <c r="J21" s="287"/>
      <c r="K21" s="309" t="str">
        <f t="shared" si="9"/>
        <v/>
      </c>
    </row>
    <row r="22" spans="1:11">
      <c r="A22" s="308"/>
      <c r="B22" s="287"/>
      <c r="C22" s="309" t="str">
        <f t="shared" si="5"/>
        <v/>
      </c>
      <c r="D22" s="287"/>
      <c r="E22" s="309" t="str">
        <f t="shared" si="6"/>
        <v/>
      </c>
      <c r="F22" s="287"/>
      <c r="G22" s="309" t="str">
        <f t="shared" si="7"/>
        <v/>
      </c>
      <c r="H22" s="287"/>
      <c r="I22" s="309" t="str">
        <f t="shared" si="8"/>
        <v/>
      </c>
      <c r="J22" s="287"/>
      <c r="K22" s="309" t="str">
        <f t="shared" si="9"/>
        <v/>
      </c>
    </row>
    <row r="23" spans="1:11">
      <c r="A23" s="308"/>
      <c r="B23" s="287"/>
      <c r="C23" s="309" t="str">
        <f t="shared" si="5"/>
        <v/>
      </c>
      <c r="D23" s="287"/>
      <c r="E23" s="309" t="str">
        <f t="shared" si="6"/>
        <v/>
      </c>
      <c r="F23" s="287"/>
      <c r="G23" s="309" t="str">
        <f t="shared" si="7"/>
        <v/>
      </c>
      <c r="H23" s="287"/>
      <c r="I23" s="309" t="str">
        <f t="shared" si="8"/>
        <v/>
      </c>
      <c r="J23" s="287"/>
      <c r="K23" s="309" t="str">
        <f t="shared" si="9"/>
        <v/>
      </c>
    </row>
    <row r="24" spans="1:11">
      <c r="A24" s="308"/>
      <c r="B24" s="287"/>
      <c r="C24" s="309" t="str">
        <f t="shared" si="5"/>
        <v/>
      </c>
      <c r="D24" s="287"/>
      <c r="E24" s="309" t="str">
        <f t="shared" si="6"/>
        <v/>
      </c>
      <c r="F24" s="287"/>
      <c r="G24" s="309" t="str">
        <f t="shared" si="7"/>
        <v/>
      </c>
      <c r="H24" s="287"/>
      <c r="I24" s="309" t="str">
        <f t="shared" si="8"/>
        <v/>
      </c>
      <c r="J24" s="287"/>
      <c r="K24" s="309" t="str">
        <f t="shared" si="9"/>
        <v/>
      </c>
    </row>
    <row r="25" spans="1:11">
      <c r="A25" s="308"/>
      <c r="B25" s="287"/>
      <c r="C25" s="309" t="str">
        <f t="shared" si="5"/>
        <v/>
      </c>
      <c r="D25" s="287"/>
      <c r="E25" s="309" t="str">
        <f t="shared" si="6"/>
        <v/>
      </c>
      <c r="F25" s="287"/>
      <c r="G25" s="309" t="str">
        <f t="shared" si="7"/>
        <v/>
      </c>
      <c r="H25" s="287"/>
      <c r="I25" s="309" t="str">
        <f t="shared" si="8"/>
        <v/>
      </c>
      <c r="J25" s="287"/>
      <c r="K25" s="309" t="str">
        <f t="shared" si="9"/>
        <v/>
      </c>
    </row>
    <row r="26" spans="1:11">
      <c r="A26" s="308"/>
      <c r="B26" s="287"/>
      <c r="C26" s="309" t="str">
        <f t="shared" si="5"/>
        <v/>
      </c>
      <c r="D26" s="287"/>
      <c r="E26" s="309" t="str">
        <f t="shared" si="6"/>
        <v/>
      </c>
      <c r="F26" s="287"/>
      <c r="G26" s="309" t="str">
        <f t="shared" si="7"/>
        <v/>
      </c>
      <c r="H26" s="287"/>
      <c r="I26" s="309" t="str">
        <f t="shared" si="8"/>
        <v/>
      </c>
      <c r="J26" s="287"/>
      <c r="K26" s="309" t="str">
        <f t="shared" si="9"/>
        <v/>
      </c>
    </row>
    <row r="27" spans="1:11">
      <c r="A27" s="308"/>
      <c r="B27" s="287"/>
      <c r="C27" s="309" t="str">
        <f t="shared" si="5"/>
        <v/>
      </c>
      <c r="D27" s="287"/>
      <c r="E27" s="309" t="str">
        <f t="shared" si="6"/>
        <v/>
      </c>
      <c r="F27" s="287"/>
      <c r="G27" s="309" t="str">
        <f t="shared" si="7"/>
        <v/>
      </c>
      <c r="H27" s="287"/>
      <c r="I27" s="309" t="str">
        <f t="shared" si="8"/>
        <v/>
      </c>
      <c r="J27" s="287"/>
      <c r="K27" s="309" t="str">
        <f t="shared" si="9"/>
        <v/>
      </c>
    </row>
    <row r="28" spans="1:11">
      <c r="A28" s="308"/>
      <c r="B28" s="287"/>
      <c r="C28" s="309" t="str">
        <f t="shared" si="5"/>
        <v/>
      </c>
      <c r="D28" s="287"/>
      <c r="E28" s="309" t="str">
        <f t="shared" si="6"/>
        <v/>
      </c>
      <c r="F28" s="287"/>
      <c r="G28" s="309" t="str">
        <f t="shared" si="7"/>
        <v/>
      </c>
      <c r="H28" s="287"/>
      <c r="I28" s="309" t="str">
        <f t="shared" si="8"/>
        <v/>
      </c>
      <c r="J28" s="287"/>
      <c r="K28" s="309" t="str">
        <f t="shared" si="9"/>
        <v/>
      </c>
    </row>
    <row r="29" spans="1:11">
      <c r="A29" s="308"/>
      <c r="B29" s="287"/>
      <c r="C29" s="309" t="str">
        <f t="shared" si="5"/>
        <v/>
      </c>
      <c r="D29" s="287"/>
      <c r="E29" s="309" t="str">
        <f t="shared" si="6"/>
        <v/>
      </c>
      <c r="F29" s="287"/>
      <c r="G29" s="309" t="str">
        <f t="shared" si="7"/>
        <v/>
      </c>
      <c r="H29" s="287"/>
      <c r="I29" s="309" t="str">
        <f t="shared" si="8"/>
        <v/>
      </c>
      <c r="J29" s="287"/>
      <c r="K29" s="309" t="str">
        <f t="shared" si="9"/>
        <v/>
      </c>
    </row>
    <row r="30" spans="1:11">
      <c r="A30" s="308"/>
      <c r="B30" s="287"/>
      <c r="C30" s="309" t="str">
        <f t="shared" si="5"/>
        <v/>
      </c>
      <c r="D30" s="287"/>
      <c r="E30" s="309" t="str">
        <f t="shared" si="6"/>
        <v/>
      </c>
      <c r="F30" s="287"/>
      <c r="G30" s="309" t="str">
        <f t="shared" si="7"/>
        <v/>
      </c>
      <c r="H30" s="287"/>
      <c r="I30" s="309" t="str">
        <f t="shared" si="8"/>
        <v/>
      </c>
      <c r="J30" s="287"/>
      <c r="K30" s="309" t="str">
        <f t="shared" si="9"/>
        <v/>
      </c>
    </row>
    <row r="31" spans="1:11" s="283" customFormat="1">
      <c r="A31" s="310" t="s">
        <v>255</v>
      </c>
      <c r="B31" s="285">
        <f>SUM(B20:B30)</f>
        <v>0</v>
      </c>
      <c r="C31" s="311" t="str">
        <f t="shared" si="5"/>
        <v/>
      </c>
      <c r="D31" s="285">
        <f>SUM(D20:D30)</f>
        <v>0</v>
      </c>
      <c r="E31" s="311" t="str">
        <f t="shared" si="6"/>
        <v/>
      </c>
      <c r="F31" s="285">
        <f>SUM(F20:F30)</f>
        <v>0</v>
      </c>
      <c r="G31" s="311" t="str">
        <f t="shared" si="7"/>
        <v/>
      </c>
      <c r="H31" s="285">
        <f>SUM(H20:H30)</f>
        <v>0</v>
      </c>
      <c r="I31" s="311" t="str">
        <f t="shared" si="8"/>
        <v/>
      </c>
      <c r="J31" s="285">
        <f>SUM(J20:J30)</f>
        <v>0</v>
      </c>
      <c r="K31" s="311" t="str">
        <f t="shared" si="9"/>
        <v/>
      </c>
    </row>
  </sheetData>
  <mergeCells count="12">
    <mergeCell ref="A3:A4"/>
    <mergeCell ref="A18:A19"/>
    <mergeCell ref="D18:E18"/>
    <mergeCell ref="D3:E3"/>
    <mergeCell ref="F3:G3"/>
    <mergeCell ref="B3:C3"/>
    <mergeCell ref="B18:C18"/>
    <mergeCell ref="H3:I3"/>
    <mergeCell ref="J3:K3"/>
    <mergeCell ref="F18:G18"/>
    <mergeCell ref="H18:I18"/>
    <mergeCell ref="J18:K18"/>
  </mergeCell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24"/>
  <sheetViews>
    <sheetView zoomScaleNormal="100" workbookViewId="0">
      <selection activeCell="I23" sqref="I23"/>
    </sheetView>
  </sheetViews>
  <sheetFormatPr defaultRowHeight="12.75"/>
  <cols>
    <col min="1" max="1" width="58.42578125" style="284" customWidth="1"/>
    <col min="2" max="7" width="14.85546875" style="284" customWidth="1"/>
    <col min="8" max="16384" width="9.140625" style="284"/>
  </cols>
  <sheetData>
    <row r="1" spans="1:7">
      <c r="A1" s="283" t="s">
        <v>295</v>
      </c>
    </row>
    <row r="2" spans="1:7">
      <c r="G2" s="331" t="s">
        <v>309</v>
      </c>
    </row>
    <row r="3" spans="1:7" s="283" customFormat="1" ht="76.5">
      <c r="A3" s="356" t="s">
        <v>294</v>
      </c>
      <c r="B3" s="356" t="str">
        <f>VLOOKUP(Вопросы!C2,справочник!J2:O10,6,FALSE)</f>
        <v>2020 г.</v>
      </c>
      <c r="C3" s="356" t="str">
        <f>VLOOKUP(Вопросы!C2,справочник!J2:O10,5,FALSE)</f>
        <v>2021 г.</v>
      </c>
      <c r="D3" s="356" t="str">
        <f>VLOOKUP(Вопросы!C2,справочник!J2:O10,4,FALSE)</f>
        <v>2022 г.</v>
      </c>
      <c r="E3" s="356" t="str">
        <f>VLOOKUP(Вопросы!C2,справочник!J2:L10,3,FALSE)</f>
        <v>2022 г.</v>
      </c>
      <c r="F3" s="356" t="str">
        <f>VLOOKUP(Вопросы!C2,справочник!J2:L10,2,FALSE)</f>
        <v>2023 г.</v>
      </c>
      <c r="G3" s="356" t="s">
        <v>293</v>
      </c>
    </row>
    <row r="4" spans="1:7">
      <c r="A4" s="318" t="s">
        <v>292</v>
      </c>
      <c r="B4" s="285">
        <f>SUM(B5:B13)</f>
        <v>0</v>
      </c>
      <c r="C4" s="285">
        <f>SUM(C5:C13)</f>
        <v>0</v>
      </c>
      <c r="D4" s="285">
        <f>SUM(D5:D13)</f>
        <v>0</v>
      </c>
      <c r="E4" s="285">
        <f>SUM(E5:E13)</f>
        <v>0</v>
      </c>
      <c r="F4" s="285">
        <f>SUM(F5:F13)</f>
        <v>0</v>
      </c>
      <c r="G4" s="285"/>
    </row>
    <row r="5" spans="1:7">
      <c r="A5" s="302"/>
      <c r="B5" s="287"/>
      <c r="C5" s="287"/>
      <c r="D5" s="287"/>
      <c r="E5" s="287"/>
      <c r="F5" s="287"/>
      <c r="G5" s="287"/>
    </row>
    <row r="6" spans="1:7">
      <c r="A6" s="302"/>
      <c r="B6" s="287"/>
      <c r="C6" s="287"/>
      <c r="D6" s="287"/>
      <c r="E6" s="287"/>
      <c r="F6" s="287"/>
      <c r="G6" s="287"/>
    </row>
    <row r="7" spans="1:7">
      <c r="A7" s="302"/>
      <c r="B7" s="287"/>
      <c r="C7" s="287"/>
      <c r="D7" s="287"/>
      <c r="E7" s="287"/>
      <c r="F7" s="287"/>
      <c r="G7" s="287"/>
    </row>
    <row r="8" spans="1:7">
      <c r="A8" s="302"/>
      <c r="B8" s="287"/>
      <c r="C8" s="287"/>
      <c r="D8" s="287"/>
      <c r="E8" s="287"/>
      <c r="F8" s="287"/>
      <c r="G8" s="287"/>
    </row>
    <row r="9" spans="1:7">
      <c r="A9" s="302"/>
      <c r="B9" s="287"/>
      <c r="C9" s="287"/>
      <c r="D9" s="287"/>
      <c r="E9" s="287"/>
      <c r="F9" s="287"/>
      <c r="G9" s="287"/>
    </row>
    <row r="10" spans="1:7">
      <c r="A10" s="302"/>
      <c r="B10" s="287"/>
      <c r="C10" s="287"/>
      <c r="D10" s="287"/>
      <c r="E10" s="287"/>
      <c r="F10" s="287"/>
      <c r="G10" s="287"/>
    </row>
    <row r="11" spans="1:7">
      <c r="A11" s="302"/>
      <c r="B11" s="287"/>
      <c r="C11" s="287"/>
      <c r="D11" s="287"/>
      <c r="E11" s="287"/>
      <c r="F11" s="287"/>
      <c r="G11" s="287"/>
    </row>
    <row r="12" spans="1:7">
      <c r="A12" s="302"/>
      <c r="B12" s="287"/>
      <c r="C12" s="287"/>
      <c r="D12" s="287"/>
      <c r="E12" s="287"/>
      <c r="F12" s="287"/>
      <c r="G12" s="287"/>
    </row>
    <row r="13" spans="1:7">
      <c r="A13" s="302"/>
      <c r="B13" s="287"/>
      <c r="C13" s="287"/>
      <c r="D13" s="287"/>
      <c r="E13" s="287"/>
      <c r="F13" s="287"/>
      <c r="G13" s="287"/>
    </row>
    <row r="14" spans="1:7">
      <c r="A14" s="312" t="s">
        <v>291</v>
      </c>
      <c r="B14" s="285">
        <f>SUM(B15:B23)</f>
        <v>0</v>
      </c>
      <c r="C14" s="285">
        <f>SUM(C15:C23)</f>
        <v>0</v>
      </c>
      <c r="D14" s="285">
        <f>SUM(D15:D23)</f>
        <v>0</v>
      </c>
      <c r="E14" s="285">
        <f>SUM(E15:E23)</f>
        <v>0</v>
      </c>
      <c r="F14" s="285">
        <f>SUM(F15:F23)</f>
        <v>0</v>
      </c>
      <c r="G14" s="285"/>
    </row>
    <row r="15" spans="1:7">
      <c r="A15" s="302"/>
      <c r="B15" s="285"/>
      <c r="C15" s="285"/>
      <c r="D15" s="285"/>
      <c r="E15" s="285"/>
      <c r="F15" s="285"/>
      <c r="G15" s="285"/>
    </row>
    <row r="16" spans="1:7">
      <c r="A16" s="302"/>
      <c r="B16" s="287"/>
      <c r="C16" s="287"/>
      <c r="D16" s="287"/>
      <c r="E16" s="287"/>
      <c r="F16" s="287"/>
      <c r="G16" s="287"/>
    </row>
    <row r="17" spans="1:7">
      <c r="A17" s="302"/>
      <c r="B17" s="287"/>
      <c r="C17" s="287"/>
      <c r="D17" s="287"/>
      <c r="E17" s="287"/>
      <c r="F17" s="287"/>
      <c r="G17" s="287"/>
    </row>
    <row r="18" spans="1:7">
      <c r="A18" s="302"/>
      <c r="B18" s="287"/>
      <c r="C18" s="287"/>
      <c r="D18" s="287"/>
      <c r="E18" s="287"/>
      <c r="F18" s="287"/>
      <c r="G18" s="287"/>
    </row>
    <row r="19" spans="1:7">
      <c r="A19" s="302"/>
      <c r="B19" s="287"/>
      <c r="C19" s="287"/>
      <c r="D19" s="287"/>
      <c r="E19" s="287"/>
      <c r="F19" s="287"/>
      <c r="G19" s="287"/>
    </row>
    <row r="20" spans="1:7">
      <c r="A20" s="302"/>
      <c r="B20" s="287"/>
      <c r="C20" s="287"/>
      <c r="D20" s="287"/>
      <c r="E20" s="287"/>
      <c r="F20" s="287"/>
      <c r="G20" s="287"/>
    </row>
    <row r="21" spans="1:7">
      <c r="A21" s="302"/>
      <c r="B21" s="287"/>
      <c r="C21" s="287"/>
      <c r="D21" s="287"/>
      <c r="E21" s="287"/>
      <c r="F21" s="287"/>
      <c r="G21" s="287"/>
    </row>
    <row r="22" spans="1:7">
      <c r="A22" s="302"/>
      <c r="B22" s="287"/>
      <c r="C22" s="287"/>
      <c r="D22" s="287"/>
      <c r="E22" s="287"/>
      <c r="F22" s="287"/>
      <c r="G22" s="287"/>
    </row>
    <row r="23" spans="1:7">
      <c r="A23" s="302"/>
      <c r="B23" s="287"/>
      <c r="C23" s="287"/>
      <c r="D23" s="287"/>
      <c r="E23" s="287"/>
      <c r="F23" s="287"/>
      <c r="G23" s="287"/>
    </row>
    <row r="24" spans="1:7">
      <c r="A24" s="318" t="s">
        <v>290</v>
      </c>
      <c r="B24" s="285">
        <f>B4-B14</f>
        <v>0</v>
      </c>
      <c r="C24" s="285">
        <f>C4-C14</f>
        <v>0</v>
      </c>
      <c r="D24" s="285">
        <f>D4-D14</f>
        <v>0</v>
      </c>
      <c r="E24" s="285">
        <f>E4-E14</f>
        <v>0</v>
      </c>
      <c r="F24" s="285">
        <f>F4-F14</f>
        <v>0</v>
      </c>
      <c r="G24" s="285"/>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2:O39"/>
  <sheetViews>
    <sheetView workbookViewId="0">
      <selection activeCell="H15" sqref="H15"/>
    </sheetView>
  </sheetViews>
  <sheetFormatPr defaultRowHeight="15"/>
  <cols>
    <col min="4" max="4" width="9.140625" style="389"/>
    <col min="6" max="6" width="30.85546875" style="391" customWidth="1"/>
    <col min="8" max="8" width="53.5703125" customWidth="1"/>
    <col min="10" max="10" width="10.140625" bestFit="1" customWidth="1"/>
    <col min="11" max="12" width="10.85546875" bestFit="1" customWidth="1"/>
  </cols>
  <sheetData>
    <row r="2" spans="2:15">
      <c r="B2" t="s">
        <v>333</v>
      </c>
      <c r="D2" s="389" t="s">
        <v>333</v>
      </c>
      <c r="F2" s="389" t="s">
        <v>333</v>
      </c>
      <c r="H2" s="392" t="s">
        <v>333</v>
      </c>
      <c r="J2" s="401">
        <v>45107</v>
      </c>
      <c r="K2" t="s">
        <v>312</v>
      </c>
      <c r="L2" t="s">
        <v>311</v>
      </c>
      <c r="M2" t="s">
        <v>404</v>
      </c>
      <c r="N2" t="s">
        <v>406</v>
      </c>
      <c r="O2" t="s">
        <v>407</v>
      </c>
    </row>
    <row r="3" spans="2:15" ht="30">
      <c r="B3" t="s">
        <v>331</v>
      </c>
      <c r="D3" s="389">
        <v>1</v>
      </c>
      <c r="F3" s="392" t="s">
        <v>375</v>
      </c>
      <c r="H3" s="392" t="s">
        <v>389</v>
      </c>
      <c r="J3" s="401">
        <v>45199</v>
      </c>
      <c r="K3" t="s">
        <v>395</v>
      </c>
      <c r="L3" t="s">
        <v>403</v>
      </c>
      <c r="M3" t="s">
        <v>404</v>
      </c>
      <c r="N3" t="s">
        <v>406</v>
      </c>
      <c r="O3" t="s">
        <v>407</v>
      </c>
    </row>
    <row r="4" spans="2:15" ht="45">
      <c r="B4" t="s">
        <v>332</v>
      </c>
      <c r="D4" s="389" t="s">
        <v>339</v>
      </c>
      <c r="F4" s="392" t="s">
        <v>376</v>
      </c>
      <c r="H4" s="392" t="s">
        <v>380</v>
      </c>
      <c r="J4" s="401">
        <v>45291</v>
      </c>
      <c r="K4" t="s">
        <v>397</v>
      </c>
      <c r="L4" t="s">
        <v>404</v>
      </c>
      <c r="M4" t="s">
        <v>404</v>
      </c>
      <c r="N4" t="s">
        <v>406</v>
      </c>
      <c r="O4" t="s">
        <v>407</v>
      </c>
    </row>
    <row r="5" spans="2:15" ht="45">
      <c r="D5" s="389" t="s">
        <v>340</v>
      </c>
      <c r="F5" s="392" t="s">
        <v>377</v>
      </c>
      <c r="G5" s="390"/>
      <c r="H5" s="392" t="s">
        <v>381</v>
      </c>
      <c r="J5" s="401">
        <v>45382</v>
      </c>
      <c r="K5" t="s">
        <v>398</v>
      </c>
      <c r="L5" t="s">
        <v>405</v>
      </c>
      <c r="M5" t="s">
        <v>397</v>
      </c>
      <c r="N5" t="s">
        <v>404</v>
      </c>
      <c r="O5" t="s">
        <v>406</v>
      </c>
    </row>
    <row r="6" spans="2:15" ht="75">
      <c r="D6" s="389" t="s">
        <v>341</v>
      </c>
      <c r="F6" s="392" t="s">
        <v>378</v>
      </c>
      <c r="H6" s="392" t="s">
        <v>390</v>
      </c>
      <c r="J6" s="401">
        <v>45473</v>
      </c>
      <c r="K6" t="s">
        <v>399</v>
      </c>
      <c r="L6" t="s">
        <v>312</v>
      </c>
      <c r="M6" t="s">
        <v>397</v>
      </c>
      <c r="N6" t="s">
        <v>404</v>
      </c>
      <c r="O6" t="s">
        <v>406</v>
      </c>
    </row>
    <row r="7" spans="2:15" ht="30">
      <c r="D7" s="389" t="s">
        <v>342</v>
      </c>
      <c r="H7" s="392" t="s">
        <v>391</v>
      </c>
      <c r="J7" s="401">
        <v>45565</v>
      </c>
      <c r="K7" t="s">
        <v>396</v>
      </c>
      <c r="L7" t="s">
        <v>395</v>
      </c>
      <c r="M7" t="s">
        <v>397</v>
      </c>
      <c r="N7" t="s">
        <v>404</v>
      </c>
      <c r="O7" t="s">
        <v>406</v>
      </c>
    </row>
    <row r="8" spans="2:15">
      <c r="D8" s="389" t="s">
        <v>343</v>
      </c>
      <c r="H8" s="392" t="s">
        <v>382</v>
      </c>
      <c r="J8" s="401">
        <v>45657</v>
      </c>
      <c r="K8" t="s">
        <v>400</v>
      </c>
      <c r="L8" t="s">
        <v>397</v>
      </c>
      <c r="M8" t="s">
        <v>397</v>
      </c>
      <c r="N8" t="s">
        <v>404</v>
      </c>
      <c r="O8" t="s">
        <v>406</v>
      </c>
    </row>
    <row r="9" spans="2:15">
      <c r="D9" s="389" t="s">
        <v>369</v>
      </c>
      <c r="H9" s="392" t="s">
        <v>383</v>
      </c>
      <c r="J9" s="401">
        <v>45747</v>
      </c>
      <c r="K9" t="s">
        <v>401</v>
      </c>
      <c r="L9" t="s">
        <v>398</v>
      </c>
      <c r="M9" t="s">
        <v>400</v>
      </c>
      <c r="N9" t="s">
        <v>397</v>
      </c>
      <c r="O9" t="s">
        <v>404</v>
      </c>
    </row>
    <row r="10" spans="2:15" ht="30">
      <c r="D10" s="389" t="s">
        <v>344</v>
      </c>
      <c r="H10" s="392" t="s">
        <v>384</v>
      </c>
      <c r="J10" s="401">
        <v>45838</v>
      </c>
      <c r="K10" t="s">
        <v>402</v>
      </c>
      <c r="L10" t="s">
        <v>399</v>
      </c>
      <c r="M10" t="s">
        <v>400</v>
      </c>
      <c r="N10" t="s">
        <v>397</v>
      </c>
      <c r="O10" t="s">
        <v>404</v>
      </c>
    </row>
    <row r="11" spans="2:15" ht="30">
      <c r="D11" s="389" t="s">
        <v>345</v>
      </c>
      <c r="H11" s="392" t="s">
        <v>385</v>
      </c>
    </row>
    <row r="12" spans="2:15">
      <c r="D12" s="389" t="s">
        <v>374</v>
      </c>
      <c r="H12" s="392" t="s">
        <v>386</v>
      </c>
    </row>
    <row r="13" spans="2:15">
      <c r="D13" s="389" t="s">
        <v>346</v>
      </c>
      <c r="H13" s="392" t="s">
        <v>392</v>
      </c>
    </row>
    <row r="14" spans="2:15">
      <c r="D14" s="389" t="s">
        <v>347</v>
      </c>
      <c r="H14" s="392" t="s">
        <v>387</v>
      </c>
    </row>
    <row r="15" spans="2:15" ht="30">
      <c r="D15" s="389" t="s">
        <v>370</v>
      </c>
      <c r="H15" s="392" t="s">
        <v>388</v>
      </c>
    </row>
    <row r="16" spans="2:15">
      <c r="D16" s="389" t="s">
        <v>348</v>
      </c>
    </row>
    <row r="17" spans="4:4">
      <c r="D17" s="389" t="s">
        <v>349</v>
      </c>
    </row>
    <row r="18" spans="4:4">
      <c r="D18" s="389" t="s">
        <v>350</v>
      </c>
    </row>
    <row r="19" spans="4:4">
      <c r="D19" s="389" t="s">
        <v>373</v>
      </c>
    </row>
    <row r="20" spans="4:4">
      <c r="D20" s="389" t="s">
        <v>351</v>
      </c>
    </row>
    <row r="21" spans="4:4">
      <c r="D21" s="389" t="s">
        <v>352</v>
      </c>
    </row>
    <row r="22" spans="4:4">
      <c r="D22" s="389" t="s">
        <v>371</v>
      </c>
    </row>
    <row r="23" spans="4:4">
      <c r="D23" s="389" t="s">
        <v>372</v>
      </c>
    </row>
    <row r="24" spans="4:4">
      <c r="D24" s="389" t="s">
        <v>353</v>
      </c>
    </row>
    <row r="25" spans="4:4">
      <c r="D25" s="389" t="s">
        <v>354</v>
      </c>
    </row>
    <row r="26" spans="4:4">
      <c r="D26" s="389" t="s">
        <v>355</v>
      </c>
    </row>
    <row r="27" spans="4:4">
      <c r="D27" s="389" t="s">
        <v>356</v>
      </c>
    </row>
    <row r="28" spans="4:4">
      <c r="D28" s="389" t="s">
        <v>357</v>
      </c>
    </row>
    <row r="29" spans="4:4">
      <c r="D29" s="389" t="s">
        <v>358</v>
      </c>
    </row>
    <row r="30" spans="4:4">
      <c r="D30" s="389" t="s">
        <v>359</v>
      </c>
    </row>
    <row r="31" spans="4:4">
      <c r="D31" s="389" t="s">
        <v>360</v>
      </c>
    </row>
    <row r="32" spans="4:4">
      <c r="D32" s="389" t="s">
        <v>361</v>
      </c>
    </row>
    <row r="33" spans="4:4">
      <c r="D33" s="389" t="s">
        <v>362</v>
      </c>
    </row>
    <row r="34" spans="4:4">
      <c r="D34" s="389" t="s">
        <v>364</v>
      </c>
    </row>
    <row r="35" spans="4:4">
      <c r="D35" s="389" t="s">
        <v>365</v>
      </c>
    </row>
    <row r="36" spans="4:4">
      <c r="D36" s="389" t="s">
        <v>366</v>
      </c>
    </row>
    <row r="37" spans="4:4">
      <c r="D37" s="389" t="s">
        <v>367</v>
      </c>
    </row>
    <row r="38" spans="4:4">
      <c r="D38" s="389" t="s">
        <v>368</v>
      </c>
    </row>
    <row r="39" spans="4:4">
      <c r="D39" s="389" t="s">
        <v>363</v>
      </c>
    </row>
  </sheetData>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2:D6"/>
  <sheetViews>
    <sheetView workbookViewId="0">
      <selection activeCell="J13" sqref="J13"/>
    </sheetView>
  </sheetViews>
  <sheetFormatPr defaultRowHeight="15"/>
  <cols>
    <col min="4" max="4" width="10.140625" bestFit="1" customWidth="1"/>
  </cols>
  <sheetData>
    <row r="2" spans="2:4">
      <c r="B2" t="s">
        <v>155</v>
      </c>
      <c r="C2" t="s">
        <v>156</v>
      </c>
      <c r="D2" t="s">
        <v>157</v>
      </c>
    </row>
    <row r="3" spans="2:4">
      <c r="B3">
        <v>3</v>
      </c>
      <c r="C3">
        <v>31</v>
      </c>
      <c r="D3" t="e">
        <f>YEAR('Кредиты и займы'!#REF!)</f>
        <v>#REF!</v>
      </c>
    </row>
    <row r="4" spans="2:4">
      <c r="B4">
        <v>6</v>
      </c>
      <c r="C4">
        <v>30</v>
      </c>
      <c r="D4" t="e">
        <f>YEAR('Кредиты и займы'!#REF!)</f>
        <v>#REF!</v>
      </c>
    </row>
    <row r="5" spans="2:4">
      <c r="B5">
        <v>9</v>
      </c>
      <c r="C5">
        <v>30</v>
      </c>
      <c r="D5" t="e">
        <f>YEAR('Кредиты и займы'!#REF!)</f>
        <v>#REF!</v>
      </c>
    </row>
    <row r="6" spans="2:4">
      <c r="B6">
        <v>12</v>
      </c>
      <c r="C6">
        <v>31</v>
      </c>
      <c r="D6" s="238" t="e">
        <f>YEAR('Кредиты и займы'!#REF!)-1</f>
        <v>#REF!</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Лист5">
    <tabColor rgb="FF993366"/>
  </sheetPr>
  <dimension ref="A1:O138"/>
  <sheetViews>
    <sheetView topLeftCell="A25" zoomScale="110" zoomScaleNormal="110" workbookViewId="0">
      <selection activeCell="E60" sqref="E60"/>
    </sheetView>
  </sheetViews>
  <sheetFormatPr defaultRowHeight="15"/>
  <cols>
    <col min="1" max="1" width="31.7109375" customWidth="1"/>
    <col min="2" max="2" width="9.5703125" customWidth="1"/>
    <col min="3" max="12" width="9.42578125" customWidth="1"/>
    <col min="13" max="13" width="11" customWidth="1"/>
    <col min="250" max="250" width="40.42578125" customWidth="1"/>
    <col min="251" max="259" width="9.5703125" customWidth="1"/>
    <col min="506" max="506" width="40.42578125" customWidth="1"/>
    <col min="507" max="515" width="9.5703125" customWidth="1"/>
    <col min="762" max="762" width="40.42578125" customWidth="1"/>
    <col min="763" max="771" width="9.5703125" customWidth="1"/>
    <col min="1018" max="1018" width="40.42578125" customWidth="1"/>
    <col min="1019" max="1027" width="9.5703125" customWidth="1"/>
    <col min="1274" max="1274" width="40.42578125" customWidth="1"/>
    <col min="1275" max="1283" width="9.5703125" customWidth="1"/>
    <col min="1530" max="1530" width="40.42578125" customWidth="1"/>
    <col min="1531" max="1539" width="9.5703125" customWidth="1"/>
    <col min="1786" max="1786" width="40.42578125" customWidth="1"/>
    <col min="1787" max="1795" width="9.5703125" customWidth="1"/>
    <col min="2042" max="2042" width="40.42578125" customWidth="1"/>
    <col min="2043" max="2051" width="9.5703125" customWidth="1"/>
    <col min="2298" max="2298" width="40.42578125" customWidth="1"/>
    <col min="2299" max="2307" width="9.5703125" customWidth="1"/>
    <col min="2554" max="2554" width="40.42578125" customWidth="1"/>
    <col min="2555" max="2563" width="9.5703125" customWidth="1"/>
    <col min="2810" max="2810" width="40.42578125" customWidth="1"/>
    <col min="2811" max="2819" width="9.5703125" customWidth="1"/>
    <col min="3066" max="3066" width="40.42578125" customWidth="1"/>
    <col min="3067" max="3075" width="9.5703125" customWidth="1"/>
    <col min="3322" max="3322" width="40.42578125" customWidth="1"/>
    <col min="3323" max="3331" width="9.5703125" customWidth="1"/>
    <col min="3578" max="3578" width="40.42578125" customWidth="1"/>
    <col min="3579" max="3587" width="9.5703125" customWidth="1"/>
    <col min="3834" max="3834" width="40.42578125" customWidth="1"/>
    <col min="3835" max="3843" width="9.5703125" customWidth="1"/>
    <col min="4090" max="4090" width="40.42578125" customWidth="1"/>
    <col min="4091" max="4099" width="9.5703125" customWidth="1"/>
    <col min="4346" max="4346" width="40.42578125" customWidth="1"/>
    <col min="4347" max="4355" width="9.5703125" customWidth="1"/>
    <col min="4602" max="4602" width="40.42578125" customWidth="1"/>
    <col min="4603" max="4611" width="9.5703125" customWidth="1"/>
    <col min="4858" max="4858" width="40.42578125" customWidth="1"/>
    <col min="4859" max="4867" width="9.5703125" customWidth="1"/>
    <col min="5114" max="5114" width="40.42578125" customWidth="1"/>
    <col min="5115" max="5123" width="9.5703125" customWidth="1"/>
    <col min="5370" max="5370" width="40.42578125" customWidth="1"/>
    <col min="5371" max="5379" width="9.5703125" customWidth="1"/>
    <col min="5626" max="5626" width="40.42578125" customWidth="1"/>
    <col min="5627" max="5635" width="9.5703125" customWidth="1"/>
    <col min="5882" max="5882" width="40.42578125" customWidth="1"/>
    <col min="5883" max="5891" width="9.5703125" customWidth="1"/>
    <col min="6138" max="6138" width="40.42578125" customWidth="1"/>
    <col min="6139" max="6147" width="9.5703125" customWidth="1"/>
    <col min="6394" max="6394" width="40.42578125" customWidth="1"/>
    <col min="6395" max="6403" width="9.5703125" customWidth="1"/>
    <col min="6650" max="6650" width="40.42578125" customWidth="1"/>
    <col min="6651" max="6659" width="9.5703125" customWidth="1"/>
    <col min="6906" max="6906" width="40.42578125" customWidth="1"/>
    <col min="6907" max="6915" width="9.5703125" customWidth="1"/>
    <col min="7162" max="7162" width="40.42578125" customWidth="1"/>
    <col min="7163" max="7171" width="9.5703125" customWidth="1"/>
    <col min="7418" max="7418" width="40.42578125" customWidth="1"/>
    <col min="7419" max="7427" width="9.5703125" customWidth="1"/>
    <col min="7674" max="7674" width="40.42578125" customWidth="1"/>
    <col min="7675" max="7683" width="9.5703125" customWidth="1"/>
    <col min="7930" max="7930" width="40.42578125" customWidth="1"/>
    <col min="7931" max="7939" width="9.5703125" customWidth="1"/>
    <col min="8186" max="8186" width="40.42578125" customWidth="1"/>
    <col min="8187" max="8195" width="9.5703125" customWidth="1"/>
    <col min="8442" max="8442" width="40.42578125" customWidth="1"/>
    <col min="8443" max="8451" width="9.5703125" customWidth="1"/>
    <col min="8698" max="8698" width="40.42578125" customWidth="1"/>
    <col min="8699" max="8707" width="9.5703125" customWidth="1"/>
    <col min="8954" max="8954" width="40.42578125" customWidth="1"/>
    <col min="8955" max="8963" width="9.5703125" customWidth="1"/>
    <col min="9210" max="9210" width="40.42578125" customWidth="1"/>
    <col min="9211" max="9219" width="9.5703125" customWidth="1"/>
    <col min="9466" max="9466" width="40.42578125" customWidth="1"/>
    <col min="9467" max="9475" width="9.5703125" customWidth="1"/>
    <col min="9722" max="9722" width="40.42578125" customWidth="1"/>
    <col min="9723" max="9731" width="9.5703125" customWidth="1"/>
    <col min="9978" max="9978" width="40.42578125" customWidth="1"/>
    <col min="9979" max="9987" width="9.5703125" customWidth="1"/>
    <col min="10234" max="10234" width="40.42578125" customWidth="1"/>
    <col min="10235" max="10243" width="9.5703125" customWidth="1"/>
    <col min="10490" max="10490" width="40.42578125" customWidth="1"/>
    <col min="10491" max="10499" width="9.5703125" customWidth="1"/>
    <col min="10746" max="10746" width="40.42578125" customWidth="1"/>
    <col min="10747" max="10755" width="9.5703125" customWidth="1"/>
    <col min="11002" max="11002" width="40.42578125" customWidth="1"/>
    <col min="11003" max="11011" width="9.5703125" customWidth="1"/>
    <col min="11258" max="11258" width="40.42578125" customWidth="1"/>
    <col min="11259" max="11267" width="9.5703125" customWidth="1"/>
    <col min="11514" max="11514" width="40.42578125" customWidth="1"/>
    <col min="11515" max="11523" width="9.5703125" customWidth="1"/>
    <col min="11770" max="11770" width="40.42578125" customWidth="1"/>
    <col min="11771" max="11779" width="9.5703125" customWidth="1"/>
    <col min="12026" max="12026" width="40.42578125" customWidth="1"/>
    <col min="12027" max="12035" width="9.5703125" customWidth="1"/>
    <col min="12282" max="12282" width="40.42578125" customWidth="1"/>
    <col min="12283" max="12291" width="9.5703125" customWidth="1"/>
    <col min="12538" max="12538" width="40.42578125" customWidth="1"/>
    <col min="12539" max="12547" width="9.5703125" customWidth="1"/>
    <col min="12794" max="12794" width="40.42578125" customWidth="1"/>
    <col min="12795" max="12803" width="9.5703125" customWidth="1"/>
    <col min="13050" max="13050" width="40.42578125" customWidth="1"/>
    <col min="13051" max="13059" width="9.5703125" customWidth="1"/>
    <col min="13306" max="13306" width="40.42578125" customWidth="1"/>
    <col min="13307" max="13315" width="9.5703125" customWidth="1"/>
    <col min="13562" max="13562" width="40.42578125" customWidth="1"/>
    <col min="13563" max="13571" width="9.5703125" customWidth="1"/>
    <col min="13818" max="13818" width="40.42578125" customWidth="1"/>
    <col min="13819" max="13827" width="9.5703125" customWidth="1"/>
    <col min="14074" max="14074" width="40.42578125" customWidth="1"/>
    <col min="14075" max="14083" width="9.5703125" customWidth="1"/>
    <col min="14330" max="14330" width="40.42578125" customWidth="1"/>
    <col min="14331" max="14339" width="9.5703125" customWidth="1"/>
    <col min="14586" max="14586" width="40.42578125" customWidth="1"/>
    <col min="14587" max="14595" width="9.5703125" customWidth="1"/>
    <col min="14842" max="14842" width="40.42578125" customWidth="1"/>
    <col min="14843" max="14851" width="9.5703125" customWidth="1"/>
    <col min="15098" max="15098" width="40.42578125" customWidth="1"/>
    <col min="15099" max="15107" width="9.5703125" customWidth="1"/>
    <col min="15354" max="15354" width="40.42578125" customWidth="1"/>
    <col min="15355" max="15363" width="9.5703125" customWidth="1"/>
    <col min="15610" max="15610" width="40.42578125" customWidth="1"/>
    <col min="15611" max="15619" width="9.5703125" customWidth="1"/>
    <col min="15866" max="15866" width="40.42578125" customWidth="1"/>
    <col min="15867" max="15875" width="9.5703125" customWidth="1"/>
    <col min="16122" max="16122" width="40.42578125" customWidth="1"/>
    <col min="16123" max="16131" width="9.5703125" customWidth="1"/>
  </cols>
  <sheetData>
    <row r="1" spans="1:14" ht="16.350000000000001" customHeight="1">
      <c r="A1" s="29" t="s">
        <v>60</v>
      </c>
      <c r="B1" s="30"/>
      <c r="C1" s="30"/>
      <c r="D1" s="30"/>
      <c r="E1" s="30"/>
      <c r="F1" s="30"/>
      <c r="G1" s="30"/>
      <c r="H1" s="30"/>
      <c r="I1" s="30"/>
      <c r="J1" s="30"/>
      <c r="K1" s="30"/>
      <c r="L1" s="30"/>
      <c r="M1" s="31">
        <v>0</v>
      </c>
      <c r="N1" s="31" t="s">
        <v>61</v>
      </c>
    </row>
    <row r="3" spans="1:14" ht="15.75" thickBot="1">
      <c r="A3" s="32" t="s">
        <v>62</v>
      </c>
      <c r="B3" s="33"/>
      <c r="C3" s="34"/>
      <c r="D3" s="35"/>
      <c r="E3" s="35"/>
      <c r="F3" s="35"/>
      <c r="G3" s="35"/>
      <c r="H3" s="35"/>
      <c r="I3" s="35"/>
      <c r="J3" s="35"/>
      <c r="K3" s="35"/>
      <c r="L3" s="35"/>
      <c r="M3" s="30"/>
      <c r="N3" s="30"/>
    </row>
    <row r="4" spans="1:14" ht="15.75" thickBot="1">
      <c r="A4" s="36" t="s">
        <v>63</v>
      </c>
      <c r="B4" s="37"/>
      <c r="C4" s="37"/>
      <c r="D4" s="38" t="s">
        <v>52</v>
      </c>
      <c r="E4" s="39" t="s">
        <v>64</v>
      </c>
      <c r="F4" s="40" t="s">
        <v>65</v>
      </c>
      <c r="G4" s="41"/>
      <c r="H4" s="42"/>
      <c r="I4" s="42"/>
      <c r="J4" s="42"/>
      <c r="K4" s="43" t="str">
        <f>D4</f>
        <v>Всего</v>
      </c>
      <c r="L4" s="44" t="str">
        <f>E4</f>
        <v>в (%)</v>
      </c>
      <c r="M4" s="30"/>
      <c r="N4" s="30"/>
    </row>
    <row r="5" spans="1:14">
      <c r="A5" s="45" t="s">
        <v>66</v>
      </c>
      <c r="B5" s="33"/>
      <c r="C5" s="33"/>
      <c r="D5" s="33"/>
      <c r="E5" s="46"/>
      <c r="F5" s="47" t="s">
        <v>67</v>
      </c>
      <c r="G5" s="35"/>
      <c r="H5" s="35"/>
      <c r="I5" s="35"/>
      <c r="J5" s="35"/>
      <c r="K5" s="33"/>
      <c r="L5" s="48"/>
      <c r="M5" s="30"/>
      <c r="N5" s="30"/>
    </row>
    <row r="6" spans="1:14">
      <c r="A6" s="49" t="s">
        <v>68</v>
      </c>
      <c r="B6" s="50"/>
      <c r="C6" s="50"/>
      <c r="D6" s="51">
        <v>0</v>
      </c>
      <c r="E6" s="52">
        <f>IF(D$18&lt;&gt;0,D6/D$18,0)</f>
        <v>0</v>
      </c>
      <c r="F6" s="53" t="s">
        <v>69</v>
      </c>
      <c r="G6" s="54"/>
      <c r="H6" s="54"/>
      <c r="I6" s="54"/>
      <c r="J6" s="54"/>
      <c r="K6" s="51">
        <v>0</v>
      </c>
      <c r="L6" s="55">
        <f>IF(K$18&lt;&gt;0,K6/K$18,0)</f>
        <v>0</v>
      </c>
      <c r="M6" s="30"/>
      <c r="N6" s="30"/>
    </row>
    <row r="7" spans="1:14">
      <c r="A7" s="56" t="s">
        <v>70</v>
      </c>
      <c r="B7" s="33"/>
      <c r="C7" s="33"/>
      <c r="D7" s="57">
        <v>0</v>
      </c>
      <c r="E7" s="58">
        <f>IF(D$18&lt;&gt;0,D7/D$18,0)</f>
        <v>0</v>
      </c>
      <c r="F7" s="59" t="s">
        <v>71</v>
      </c>
      <c r="G7" s="35"/>
      <c r="H7" s="35"/>
      <c r="I7" s="35"/>
      <c r="J7" s="35"/>
      <c r="K7" s="57">
        <v>0</v>
      </c>
      <c r="L7" s="60">
        <f>IF(K$18&lt;&gt;0,K7/K$18,0)</f>
        <v>0</v>
      </c>
      <c r="M7" s="30"/>
      <c r="N7" s="30"/>
    </row>
    <row r="8" spans="1:14">
      <c r="A8" s="56" t="s">
        <v>72</v>
      </c>
      <c r="B8" s="33"/>
      <c r="C8" s="33"/>
      <c r="D8" s="57">
        <v>0</v>
      </c>
      <c r="E8" s="58">
        <f>IF(D$18&lt;&gt;0,D8/D$18,0)</f>
        <v>0</v>
      </c>
      <c r="F8" s="59" t="s">
        <v>73</v>
      </c>
      <c r="G8" s="35"/>
      <c r="H8" s="35"/>
      <c r="I8" s="35"/>
      <c r="J8" s="35"/>
      <c r="K8" s="57">
        <v>0</v>
      </c>
      <c r="L8" s="60">
        <f>IF(K$18&lt;&gt;0,K8/K$18,0)</f>
        <v>0</v>
      </c>
      <c r="M8" s="30"/>
      <c r="N8" s="30"/>
    </row>
    <row r="9" spans="1:14">
      <c r="A9" s="56" t="s">
        <v>74</v>
      </c>
      <c r="B9" s="33"/>
      <c r="C9" s="33"/>
      <c r="D9" s="57">
        <v>0</v>
      </c>
      <c r="E9" s="58">
        <f>IF(D$18&lt;&gt;0,D9/D$18,0)</f>
        <v>0</v>
      </c>
      <c r="F9" s="59" t="s">
        <v>75</v>
      </c>
      <c r="G9" s="35"/>
      <c r="H9" s="35"/>
      <c r="I9" s="35"/>
      <c r="J9" s="35"/>
      <c r="K9" s="57">
        <v>0</v>
      </c>
      <c r="L9" s="60">
        <f>IF(K$18&lt;&gt;0,K9/K$18,0)</f>
        <v>0</v>
      </c>
      <c r="M9" s="30"/>
      <c r="N9" s="30"/>
    </row>
    <row r="10" spans="1:14">
      <c r="A10" s="61" t="s">
        <v>57</v>
      </c>
      <c r="B10" s="62"/>
      <c r="C10" s="62"/>
      <c r="D10" s="63">
        <f>SUM(D6:D9)</f>
        <v>0</v>
      </c>
      <c r="E10" s="64">
        <f>IF(D$18&lt;&gt;0,D10/D$18,0)</f>
        <v>0</v>
      </c>
      <c r="F10" s="65" t="s">
        <v>57</v>
      </c>
      <c r="G10" s="66"/>
      <c r="H10" s="66"/>
      <c r="I10" s="66"/>
      <c r="J10" s="66"/>
      <c r="K10" s="63">
        <f>SUM(K6:K9)</f>
        <v>0</v>
      </c>
      <c r="L10" s="67">
        <f>IF(K$18&lt;&gt;0,K10/K$18,0)</f>
        <v>0</v>
      </c>
      <c r="M10" s="30"/>
      <c r="N10" s="30"/>
    </row>
    <row r="11" spans="1:14">
      <c r="A11" s="45" t="s">
        <v>76</v>
      </c>
      <c r="B11" s="33"/>
      <c r="C11" s="33"/>
      <c r="D11" s="33"/>
      <c r="E11" s="58"/>
      <c r="F11" s="47" t="s">
        <v>77</v>
      </c>
      <c r="G11" s="35"/>
      <c r="H11" s="35"/>
      <c r="I11" s="35"/>
      <c r="J11" s="35"/>
      <c r="K11" s="33"/>
      <c r="L11" s="60"/>
      <c r="M11" s="68"/>
      <c r="N11" s="30"/>
    </row>
    <row r="12" spans="1:14">
      <c r="A12" s="49" t="str">
        <f>A6</f>
        <v>Взнос в УК</v>
      </c>
      <c r="B12" s="50"/>
      <c r="C12" s="50"/>
      <c r="D12" s="51">
        <v>0</v>
      </c>
      <c r="E12" s="52">
        <f t="shared" ref="E12:E18" si="0">IF(D$18&lt;&gt;0,D12/D$18,0)</f>
        <v>0</v>
      </c>
      <c r="F12" s="53" t="str">
        <f>F6</f>
        <v>ПСД</v>
      </c>
      <c r="G12" s="54"/>
      <c r="H12" s="54"/>
      <c r="I12" s="54"/>
      <c r="J12" s="54"/>
      <c r="K12" s="51">
        <v>0</v>
      </c>
      <c r="L12" s="55">
        <f t="shared" ref="L12:L18" si="1">IF(K$18&lt;&gt;0,K12/K$18,0)</f>
        <v>0</v>
      </c>
      <c r="M12" s="68"/>
      <c r="N12" s="30"/>
    </row>
    <row r="13" spans="1:14">
      <c r="A13" s="56" t="str">
        <f t="shared" ref="A13:A14" si="2">A7</f>
        <v>Займы акционеров</v>
      </c>
      <c r="B13" s="33"/>
      <c r="C13" s="33"/>
      <c r="D13" s="57">
        <v>0</v>
      </c>
      <c r="E13" s="58">
        <f t="shared" si="0"/>
        <v>0</v>
      </c>
      <c r="F13" s="59" t="str">
        <f t="shared" ref="F13:F16" si="3">F7</f>
        <v>СМР</v>
      </c>
      <c r="G13" s="35"/>
      <c r="H13" s="35"/>
      <c r="I13" s="35"/>
      <c r="J13" s="35"/>
      <c r="K13" s="57">
        <v>0</v>
      </c>
      <c r="L13" s="60">
        <f t="shared" si="1"/>
        <v>0</v>
      </c>
      <c r="M13" s="68"/>
      <c r="N13" s="30"/>
    </row>
    <row r="14" spans="1:14">
      <c r="A14" s="56" t="str">
        <f t="shared" si="2"/>
        <v>Собственные средства заемщика</v>
      </c>
      <c r="B14" s="33"/>
      <c r="C14" s="33"/>
      <c r="D14" s="57">
        <v>0</v>
      </c>
      <c r="E14" s="58">
        <f t="shared" si="0"/>
        <v>0</v>
      </c>
      <c r="F14" s="59" t="str">
        <f t="shared" si="3"/>
        <v>Оборудование, инжиниринг и монтаж</v>
      </c>
      <c r="G14" s="35"/>
      <c r="H14" s="35"/>
      <c r="I14" s="35"/>
      <c r="J14" s="35"/>
      <c r="K14" s="57">
        <v>0</v>
      </c>
      <c r="L14" s="60">
        <f t="shared" si="1"/>
        <v>0</v>
      </c>
      <c r="M14" s="68"/>
      <c r="N14" s="30"/>
    </row>
    <row r="15" spans="1:14">
      <c r="A15" s="56" t="s">
        <v>78</v>
      </c>
      <c r="B15" s="33"/>
      <c r="C15" s="33"/>
      <c r="D15" s="57">
        <v>0</v>
      </c>
      <c r="E15" s="58">
        <f t="shared" si="0"/>
        <v>0</v>
      </c>
      <c r="F15" s="69" t="str">
        <f t="shared" si="3"/>
        <v>Прочее</v>
      </c>
      <c r="G15" s="70"/>
      <c r="H15" s="70"/>
      <c r="I15" s="70"/>
      <c r="J15" s="70"/>
      <c r="K15" s="71">
        <v>0</v>
      </c>
      <c r="L15" s="72">
        <f t="shared" si="1"/>
        <v>0</v>
      </c>
      <c r="M15" s="68"/>
      <c r="N15" s="30"/>
    </row>
    <row r="16" spans="1:14">
      <c r="A16" s="73" t="s">
        <v>56</v>
      </c>
      <c r="B16" s="74"/>
      <c r="C16" s="74"/>
      <c r="D16" s="71">
        <v>0</v>
      </c>
      <c r="E16" s="75">
        <f t="shared" si="0"/>
        <v>0</v>
      </c>
      <c r="F16" s="76" t="str">
        <f t="shared" si="3"/>
        <v>Итого</v>
      </c>
      <c r="G16" s="32"/>
      <c r="H16" s="32"/>
      <c r="I16" s="32"/>
      <c r="J16" s="32"/>
      <c r="K16" s="77">
        <f>SUM(K12:K15)</f>
        <v>0</v>
      </c>
      <c r="L16" s="78">
        <f t="shared" si="1"/>
        <v>0</v>
      </c>
      <c r="M16" s="68"/>
      <c r="N16" s="30"/>
    </row>
    <row r="17" spans="1:15">
      <c r="A17" s="79" t="str">
        <f>A10</f>
        <v>Итого</v>
      </c>
      <c r="B17" s="33"/>
      <c r="C17" s="33"/>
      <c r="D17" s="77">
        <f>SUM(D12:D16)</f>
        <v>0</v>
      </c>
      <c r="E17" s="80">
        <f t="shared" si="0"/>
        <v>0</v>
      </c>
      <c r="F17" s="81" t="s">
        <v>79</v>
      </c>
      <c r="G17" s="82"/>
      <c r="H17" s="82"/>
      <c r="I17" s="82"/>
      <c r="J17" s="82"/>
      <c r="K17" s="83">
        <v>0</v>
      </c>
      <c r="L17" s="84">
        <f t="shared" si="1"/>
        <v>0</v>
      </c>
      <c r="M17" s="68"/>
      <c r="N17" s="68"/>
      <c r="O17" s="68" t="s">
        <v>80</v>
      </c>
    </row>
    <row r="18" spans="1:15" ht="15.75" thickBot="1">
      <c r="A18" s="85" t="s">
        <v>52</v>
      </c>
      <c r="B18" s="86"/>
      <c r="C18" s="86"/>
      <c r="D18" s="87">
        <f>D10+D17</f>
        <v>0</v>
      </c>
      <c r="E18" s="88">
        <f t="shared" si="0"/>
        <v>0</v>
      </c>
      <c r="F18" s="89" t="s">
        <v>57</v>
      </c>
      <c r="G18" s="86"/>
      <c r="H18" s="86"/>
      <c r="I18" s="86"/>
      <c r="J18" s="86"/>
      <c r="K18" s="87">
        <f>K17+K16+K10</f>
        <v>0</v>
      </c>
      <c r="L18" s="90">
        <f t="shared" si="1"/>
        <v>0</v>
      </c>
      <c r="M18" s="30"/>
      <c r="N18" s="91">
        <f>D18-K18</f>
        <v>0</v>
      </c>
      <c r="O18" s="30" t="s">
        <v>81</v>
      </c>
    </row>
    <row r="19" spans="1:15" ht="15.75" thickBot="1">
      <c r="A19" s="92"/>
      <c r="B19" s="92"/>
      <c r="C19" s="92"/>
      <c r="D19" s="92"/>
      <c r="E19" s="92"/>
      <c r="F19" s="92"/>
      <c r="G19" s="92"/>
      <c r="H19" s="92"/>
      <c r="I19" s="92"/>
      <c r="J19" s="92"/>
      <c r="K19" s="92"/>
      <c r="L19" s="92"/>
      <c r="M19" s="30"/>
      <c r="N19" s="30"/>
      <c r="O19" s="30"/>
    </row>
    <row r="20" spans="1:15" ht="15.75" thickBot="1">
      <c r="A20" s="93" t="s">
        <v>82</v>
      </c>
      <c r="B20" s="37"/>
      <c r="C20" s="94" t="s">
        <v>52</v>
      </c>
      <c r="D20" s="95">
        <v>2020</v>
      </c>
      <c r="E20" s="96">
        <f>D20+1</f>
        <v>2021</v>
      </c>
      <c r="F20" s="96">
        <f t="shared" ref="F20:L20" si="4">E20+1</f>
        <v>2022</v>
      </c>
      <c r="G20" s="96">
        <f t="shared" si="4"/>
        <v>2023</v>
      </c>
      <c r="H20" s="96">
        <f t="shared" si="4"/>
        <v>2024</v>
      </c>
      <c r="I20" s="96">
        <f t="shared" si="4"/>
        <v>2025</v>
      </c>
      <c r="J20" s="96">
        <f t="shared" si="4"/>
        <v>2026</v>
      </c>
      <c r="K20" s="96">
        <f t="shared" si="4"/>
        <v>2027</v>
      </c>
      <c r="L20" s="97">
        <f t="shared" si="4"/>
        <v>2028</v>
      </c>
      <c r="M20" s="68"/>
      <c r="N20" s="68"/>
      <c r="O20" s="68" t="s">
        <v>80</v>
      </c>
    </row>
    <row r="21" spans="1:15">
      <c r="A21" s="98" t="s">
        <v>83</v>
      </c>
      <c r="B21" s="33"/>
      <c r="C21" s="99">
        <f>SUM(D21:L21)</f>
        <v>0</v>
      </c>
      <c r="D21" s="100">
        <v>0</v>
      </c>
      <c r="E21" s="100">
        <v>0</v>
      </c>
      <c r="F21" s="100">
        <v>0</v>
      </c>
      <c r="G21" s="100">
        <v>0</v>
      </c>
      <c r="H21" s="100">
        <v>0</v>
      </c>
      <c r="I21" s="100">
        <v>0</v>
      </c>
      <c r="J21" s="100">
        <v>0</v>
      </c>
      <c r="K21" s="100">
        <v>0</v>
      </c>
      <c r="L21" s="101">
        <v>0</v>
      </c>
      <c r="M21" s="68"/>
      <c r="N21" s="91">
        <f>D17-D16-C21</f>
        <v>0</v>
      </c>
      <c r="O21" s="30" t="s">
        <v>81</v>
      </c>
    </row>
    <row r="22" spans="1:15">
      <c r="A22" s="98" t="s">
        <v>84</v>
      </c>
      <c r="B22" s="33"/>
      <c r="C22" s="99">
        <f>SUM(D22:L22)</f>
        <v>0</v>
      </c>
      <c r="D22" s="100">
        <v>0</v>
      </c>
      <c r="E22" s="100">
        <v>0</v>
      </c>
      <c r="F22" s="100">
        <v>0</v>
      </c>
      <c r="G22" s="100">
        <v>0</v>
      </c>
      <c r="H22" s="100">
        <v>0</v>
      </c>
      <c r="I22" s="100">
        <v>0</v>
      </c>
      <c r="J22" s="100">
        <v>0</v>
      </c>
      <c r="K22" s="100">
        <v>0</v>
      </c>
      <c r="L22" s="101">
        <v>0</v>
      </c>
      <c r="M22" s="102"/>
      <c r="N22" s="30"/>
      <c r="O22" s="30"/>
    </row>
    <row r="23" spans="1:15">
      <c r="A23" s="98" t="s">
        <v>85</v>
      </c>
      <c r="B23" s="33"/>
      <c r="C23" s="99">
        <f>SUM(D23:L23)</f>
        <v>0</v>
      </c>
      <c r="D23" s="100">
        <v>0</v>
      </c>
      <c r="E23" s="100">
        <v>0</v>
      </c>
      <c r="F23" s="100">
        <v>0</v>
      </c>
      <c r="G23" s="100">
        <v>0</v>
      </c>
      <c r="H23" s="100">
        <v>0</v>
      </c>
      <c r="I23" s="100">
        <v>0</v>
      </c>
      <c r="J23" s="100">
        <v>0</v>
      </c>
      <c r="K23" s="100">
        <v>0</v>
      </c>
      <c r="L23" s="101">
        <v>0</v>
      </c>
      <c r="M23" s="30"/>
      <c r="N23" s="30"/>
      <c r="O23" s="30"/>
    </row>
    <row r="24" spans="1:15" ht="15.75" thickBot="1">
      <c r="A24" s="103" t="s">
        <v>86</v>
      </c>
      <c r="B24" s="104"/>
      <c r="C24" s="105">
        <f>SUM(D24:L24)</f>
        <v>0</v>
      </c>
      <c r="D24" s="106">
        <v>0</v>
      </c>
      <c r="E24" s="106">
        <v>0</v>
      </c>
      <c r="F24" s="106">
        <v>0</v>
      </c>
      <c r="G24" s="106">
        <v>0</v>
      </c>
      <c r="H24" s="106">
        <v>0</v>
      </c>
      <c r="I24" s="106">
        <v>0</v>
      </c>
      <c r="J24" s="106">
        <v>0</v>
      </c>
      <c r="K24" s="106">
        <v>0</v>
      </c>
      <c r="L24" s="107">
        <v>0</v>
      </c>
      <c r="M24" s="30"/>
      <c r="N24" s="30"/>
      <c r="O24" s="30"/>
    </row>
    <row r="25" spans="1:15" ht="10.35" customHeight="1" thickBot="1">
      <c r="A25" s="92"/>
      <c r="B25" s="92"/>
      <c r="C25" s="92"/>
      <c r="D25" s="92"/>
      <c r="E25" s="92"/>
      <c r="F25" s="92"/>
      <c r="G25" s="92"/>
      <c r="H25" s="92"/>
      <c r="I25" s="92"/>
      <c r="J25" s="92"/>
      <c r="K25" s="92"/>
      <c r="L25" s="92"/>
      <c r="M25" s="30"/>
      <c r="N25" s="30"/>
      <c r="O25" s="30"/>
    </row>
    <row r="26" spans="1:15" ht="15.75" thickBot="1">
      <c r="A26" s="108" t="s">
        <v>87</v>
      </c>
      <c r="B26" s="96"/>
      <c r="C26" s="94" t="s">
        <v>52</v>
      </c>
      <c r="D26" s="96">
        <f>D20</f>
        <v>2020</v>
      </c>
      <c r="E26" s="96">
        <f>D26+1</f>
        <v>2021</v>
      </c>
      <c r="F26" s="96">
        <f t="shared" ref="F26:L26" si="5">E26+1</f>
        <v>2022</v>
      </c>
      <c r="G26" s="96">
        <f t="shared" si="5"/>
        <v>2023</v>
      </c>
      <c r="H26" s="96">
        <f t="shared" si="5"/>
        <v>2024</v>
      </c>
      <c r="I26" s="96">
        <f t="shared" si="5"/>
        <v>2025</v>
      </c>
      <c r="J26" s="96">
        <f t="shared" si="5"/>
        <v>2026</v>
      </c>
      <c r="K26" s="96">
        <f t="shared" si="5"/>
        <v>2027</v>
      </c>
      <c r="L26" s="97">
        <f t="shared" si="5"/>
        <v>2028</v>
      </c>
      <c r="M26" s="30"/>
      <c r="N26" s="30"/>
      <c r="O26" s="30"/>
    </row>
    <row r="27" spans="1:15">
      <c r="A27" s="109" t="s">
        <v>88</v>
      </c>
      <c r="B27" s="35"/>
      <c r="C27" s="99">
        <f>SUM(D27:L27)</f>
        <v>0</v>
      </c>
      <c r="D27" s="110">
        <v>0</v>
      </c>
      <c r="E27" s="110">
        <v>0</v>
      </c>
      <c r="F27" s="110">
        <v>0</v>
      </c>
      <c r="G27" s="110">
        <v>0</v>
      </c>
      <c r="H27" s="110">
        <v>0</v>
      </c>
      <c r="I27" s="110">
        <v>0</v>
      </c>
      <c r="J27" s="110">
        <v>0</v>
      </c>
      <c r="K27" s="110">
        <v>0</v>
      </c>
      <c r="L27" s="111">
        <v>0</v>
      </c>
      <c r="M27" s="30"/>
      <c r="N27" s="30"/>
      <c r="O27" s="30"/>
    </row>
    <row r="28" spans="1:15">
      <c r="A28" s="109" t="s">
        <v>89</v>
      </c>
      <c r="B28" s="35"/>
      <c r="C28" s="99">
        <f t="shared" ref="C28" si="6">SUM(D28:L28)</f>
        <v>0</v>
      </c>
      <c r="D28" s="110">
        <v>0</v>
      </c>
      <c r="E28" s="110">
        <v>0</v>
      </c>
      <c r="F28" s="110">
        <v>0</v>
      </c>
      <c r="G28" s="110">
        <v>0</v>
      </c>
      <c r="H28" s="110">
        <v>0</v>
      </c>
      <c r="I28" s="110">
        <v>0</v>
      </c>
      <c r="J28" s="110">
        <v>0</v>
      </c>
      <c r="K28" s="110">
        <v>0</v>
      </c>
      <c r="L28" s="111">
        <v>0</v>
      </c>
      <c r="M28" s="30"/>
      <c r="N28" s="30"/>
      <c r="O28" s="30"/>
    </row>
    <row r="29" spans="1:15">
      <c r="A29" s="112" t="s">
        <v>90</v>
      </c>
      <c r="B29" s="113"/>
      <c r="C29" s="114">
        <f t="shared" ref="C29:K29" si="7">IF(C27&lt;&gt;0,C28/C27,0)</f>
        <v>0</v>
      </c>
      <c r="D29" s="115">
        <f t="shared" si="7"/>
        <v>0</v>
      </c>
      <c r="E29" s="115">
        <f t="shared" si="7"/>
        <v>0</v>
      </c>
      <c r="F29" s="115">
        <f t="shared" si="7"/>
        <v>0</v>
      </c>
      <c r="G29" s="115">
        <f t="shared" si="7"/>
        <v>0</v>
      </c>
      <c r="H29" s="115">
        <f t="shared" si="7"/>
        <v>0</v>
      </c>
      <c r="I29" s="115">
        <f t="shared" si="7"/>
        <v>0</v>
      </c>
      <c r="J29" s="115">
        <f t="shared" si="7"/>
        <v>0</v>
      </c>
      <c r="K29" s="115">
        <f t="shared" si="7"/>
        <v>0</v>
      </c>
      <c r="L29" s="116">
        <f>IF(L27&lt;&gt;0,L28/L27,0)</f>
        <v>0</v>
      </c>
      <c r="M29" s="30"/>
      <c r="N29" s="30"/>
      <c r="O29" s="30"/>
    </row>
    <row r="30" spans="1:15">
      <c r="A30" s="109" t="s">
        <v>91</v>
      </c>
      <c r="B30" s="35"/>
      <c r="C30" s="99">
        <f t="shared" ref="C30:C37" si="8">SUM(D30:L30)</f>
        <v>0</v>
      </c>
      <c r="D30" s="117">
        <v>0</v>
      </c>
      <c r="E30" s="117">
        <v>0</v>
      </c>
      <c r="F30" s="117">
        <v>0</v>
      </c>
      <c r="G30" s="117">
        <v>0</v>
      </c>
      <c r="H30" s="117">
        <v>0</v>
      </c>
      <c r="I30" s="117">
        <v>0</v>
      </c>
      <c r="J30" s="117">
        <v>0</v>
      </c>
      <c r="K30" s="117">
        <v>0</v>
      </c>
      <c r="L30" s="118">
        <v>0</v>
      </c>
      <c r="M30" s="30"/>
      <c r="N30" s="30"/>
      <c r="O30" s="30"/>
    </row>
    <row r="31" spans="1:15">
      <c r="A31" s="109" t="s">
        <v>92</v>
      </c>
      <c r="B31" s="35"/>
      <c r="C31" s="99">
        <f t="shared" si="8"/>
        <v>0</v>
      </c>
      <c r="D31" s="33">
        <f>SUM(D32:D34)</f>
        <v>0</v>
      </c>
      <c r="E31" s="33">
        <f t="shared" ref="E31:L31" si="9">SUM(E32:E34)</f>
        <v>0</v>
      </c>
      <c r="F31" s="33">
        <f t="shared" si="9"/>
        <v>0</v>
      </c>
      <c r="G31" s="33">
        <f t="shared" si="9"/>
        <v>0</v>
      </c>
      <c r="H31" s="33">
        <f t="shared" si="9"/>
        <v>0</v>
      </c>
      <c r="I31" s="33">
        <f t="shared" si="9"/>
        <v>0</v>
      </c>
      <c r="J31" s="33">
        <f t="shared" si="9"/>
        <v>0</v>
      </c>
      <c r="K31" s="33">
        <f t="shared" si="9"/>
        <v>0</v>
      </c>
      <c r="L31" s="119">
        <f t="shared" si="9"/>
        <v>0</v>
      </c>
      <c r="M31" s="68"/>
      <c r="N31" s="91">
        <f>C31+D18</f>
        <v>0</v>
      </c>
      <c r="O31" s="30" t="s">
        <v>81</v>
      </c>
    </row>
    <row r="32" spans="1:15">
      <c r="A32" s="120" t="s">
        <v>93</v>
      </c>
      <c r="B32" s="35"/>
      <c r="C32" s="99">
        <f t="shared" si="8"/>
        <v>0</v>
      </c>
      <c r="D32" s="110">
        <v>0</v>
      </c>
      <c r="E32" s="110">
        <v>0</v>
      </c>
      <c r="F32" s="110">
        <v>0</v>
      </c>
      <c r="G32" s="110">
        <v>0</v>
      </c>
      <c r="H32" s="110">
        <v>0</v>
      </c>
      <c r="I32" s="110">
        <v>0</v>
      </c>
      <c r="J32" s="110">
        <v>0</v>
      </c>
      <c r="K32" s="110">
        <v>0</v>
      </c>
      <c r="L32" s="111">
        <v>0</v>
      </c>
      <c r="M32" s="68"/>
      <c r="N32" s="30"/>
      <c r="O32" s="68" t="s">
        <v>94</v>
      </c>
    </row>
    <row r="33" spans="1:13">
      <c r="A33" s="120" t="s">
        <v>95</v>
      </c>
      <c r="B33" s="35"/>
      <c r="C33" s="99">
        <f t="shared" si="8"/>
        <v>0</v>
      </c>
      <c r="D33" s="110">
        <v>0</v>
      </c>
      <c r="E33" s="110">
        <v>0</v>
      </c>
      <c r="F33" s="110">
        <v>0</v>
      </c>
      <c r="G33" s="110">
        <v>0</v>
      </c>
      <c r="H33" s="110">
        <v>0</v>
      </c>
      <c r="I33" s="110">
        <v>0</v>
      </c>
      <c r="J33" s="110">
        <v>0</v>
      </c>
      <c r="K33" s="110">
        <v>0</v>
      </c>
      <c r="L33" s="111">
        <v>0</v>
      </c>
      <c r="M33" s="68"/>
    </row>
    <row r="34" spans="1:13">
      <c r="A34" s="120" t="s">
        <v>96</v>
      </c>
      <c r="B34" s="35"/>
      <c r="C34" s="99">
        <f t="shared" si="8"/>
        <v>0</v>
      </c>
      <c r="D34" s="110">
        <v>0</v>
      </c>
      <c r="E34" s="110">
        <v>0</v>
      </c>
      <c r="F34" s="110">
        <v>0</v>
      </c>
      <c r="G34" s="110">
        <v>0</v>
      </c>
      <c r="H34" s="110">
        <v>0</v>
      </c>
      <c r="I34" s="110">
        <v>0</v>
      </c>
      <c r="J34" s="110">
        <v>0</v>
      </c>
      <c r="K34" s="110">
        <v>0</v>
      </c>
      <c r="L34" s="111">
        <v>0</v>
      </c>
      <c r="M34" s="68"/>
    </row>
    <row r="35" spans="1:13">
      <c r="A35" s="109" t="s">
        <v>97</v>
      </c>
      <c r="B35" s="35"/>
      <c r="C35" s="99">
        <f t="shared" si="8"/>
        <v>0</v>
      </c>
      <c r="D35" s="121">
        <v>0</v>
      </c>
      <c r="E35" s="121">
        <v>0</v>
      </c>
      <c r="F35" s="121">
        <v>0</v>
      </c>
      <c r="G35" s="121">
        <v>0</v>
      </c>
      <c r="H35" s="121">
        <v>0</v>
      </c>
      <c r="I35" s="121">
        <v>0</v>
      </c>
      <c r="J35" s="121">
        <v>0</v>
      </c>
      <c r="K35" s="121">
        <v>0</v>
      </c>
      <c r="L35" s="122">
        <v>0</v>
      </c>
      <c r="M35" s="30"/>
    </row>
    <row r="36" spans="1:13">
      <c r="A36" s="112" t="s">
        <v>98</v>
      </c>
      <c r="B36" s="113"/>
      <c r="C36" s="123">
        <f t="shared" si="8"/>
        <v>0</v>
      </c>
      <c r="D36" s="82">
        <f t="shared" ref="D36" si="10">D30+D31+D35</f>
        <v>0</v>
      </c>
      <c r="E36" s="82">
        <f>E30+E31+E35</f>
        <v>0</v>
      </c>
      <c r="F36" s="82">
        <f t="shared" ref="F36:L36" si="11">F30+F31+F35</f>
        <v>0</v>
      </c>
      <c r="G36" s="82">
        <f t="shared" si="11"/>
        <v>0</v>
      </c>
      <c r="H36" s="82">
        <f t="shared" si="11"/>
        <v>0</v>
      </c>
      <c r="I36" s="82">
        <f t="shared" si="11"/>
        <v>0</v>
      </c>
      <c r="J36" s="82">
        <f t="shared" si="11"/>
        <v>0</v>
      </c>
      <c r="K36" s="82">
        <f t="shared" si="11"/>
        <v>0</v>
      </c>
      <c r="L36" s="124">
        <f t="shared" si="11"/>
        <v>0</v>
      </c>
      <c r="M36" s="30"/>
    </row>
    <row r="37" spans="1:13">
      <c r="A37" s="112" t="s">
        <v>99</v>
      </c>
      <c r="B37" s="113"/>
      <c r="C37" s="123">
        <f t="shared" si="8"/>
        <v>0</v>
      </c>
      <c r="D37" s="125">
        <v>0</v>
      </c>
      <c r="E37" s="125">
        <v>0</v>
      </c>
      <c r="F37" s="125">
        <v>0</v>
      </c>
      <c r="G37" s="125">
        <v>0</v>
      </c>
      <c r="H37" s="125">
        <v>0</v>
      </c>
      <c r="I37" s="125">
        <v>0</v>
      </c>
      <c r="J37" s="125">
        <v>0</v>
      </c>
      <c r="K37" s="125">
        <v>0</v>
      </c>
      <c r="L37" s="126">
        <v>0</v>
      </c>
      <c r="M37" s="30"/>
    </row>
    <row r="38" spans="1:13">
      <c r="A38" s="109" t="s">
        <v>55</v>
      </c>
      <c r="B38" s="35"/>
      <c r="C38" s="127">
        <v>0</v>
      </c>
      <c r="D38" s="92"/>
      <c r="E38" s="92"/>
      <c r="F38" s="92"/>
      <c r="G38" s="92"/>
      <c r="H38" s="92"/>
      <c r="I38" s="92"/>
      <c r="J38" s="92"/>
      <c r="K38" s="92"/>
      <c r="L38" s="128"/>
      <c r="M38" s="30"/>
    </row>
    <row r="39" spans="1:13">
      <c r="A39" s="109" t="s">
        <v>100</v>
      </c>
      <c r="B39" s="35"/>
      <c r="C39" s="99">
        <f t="shared" ref="C39" si="12">SUM(D39:L39)</f>
        <v>0</v>
      </c>
      <c r="D39" s="110">
        <v>0</v>
      </c>
      <c r="E39" s="110">
        <v>0</v>
      </c>
      <c r="F39" s="110">
        <v>0</v>
      </c>
      <c r="G39" s="110">
        <v>0</v>
      </c>
      <c r="H39" s="110">
        <v>0</v>
      </c>
      <c r="I39" s="110">
        <v>0</v>
      </c>
      <c r="J39" s="110">
        <v>0</v>
      </c>
      <c r="K39" s="110">
        <v>0</v>
      </c>
      <c r="L39" s="111">
        <v>0</v>
      </c>
      <c r="M39" s="30"/>
    </row>
    <row r="40" spans="1:13">
      <c r="A40" s="109" t="s">
        <v>101</v>
      </c>
      <c r="B40" s="35"/>
      <c r="C40" s="129">
        <v>0</v>
      </c>
      <c r="D40" s="92"/>
      <c r="E40" s="92"/>
      <c r="F40" s="92"/>
      <c r="G40" s="92"/>
      <c r="H40" s="92"/>
      <c r="I40" s="92"/>
      <c r="J40" s="92"/>
      <c r="K40" s="92"/>
      <c r="L40" s="128"/>
      <c r="M40" s="102"/>
    </row>
    <row r="41" spans="1:13">
      <c r="A41" s="109" t="s">
        <v>102</v>
      </c>
      <c r="B41" s="35"/>
      <c r="C41" s="130">
        <v>0</v>
      </c>
      <c r="D41" s="92"/>
      <c r="E41" s="92"/>
      <c r="F41" s="92"/>
      <c r="G41" s="92"/>
      <c r="H41" s="92"/>
      <c r="I41" s="92"/>
      <c r="J41" s="92"/>
      <c r="K41" s="92"/>
      <c r="L41" s="128"/>
      <c r="M41" s="102"/>
    </row>
    <row r="42" spans="1:13">
      <c r="A42" s="109" t="s">
        <v>103</v>
      </c>
      <c r="B42" s="35"/>
      <c r="C42" s="131">
        <v>0</v>
      </c>
      <c r="D42" s="92"/>
      <c r="E42" s="92"/>
      <c r="F42" s="92"/>
      <c r="G42" s="92"/>
      <c r="H42" s="92"/>
      <c r="I42" s="92"/>
      <c r="J42" s="92"/>
      <c r="K42" s="92"/>
      <c r="L42" s="128"/>
      <c r="M42" s="102"/>
    </row>
    <row r="43" spans="1:13">
      <c r="A43" s="132" t="s">
        <v>104</v>
      </c>
      <c r="B43" s="70"/>
      <c r="C43" s="133">
        <v>0</v>
      </c>
      <c r="D43" s="134"/>
      <c r="E43" s="134"/>
      <c r="F43" s="134"/>
      <c r="G43" s="134"/>
      <c r="H43" s="134"/>
      <c r="I43" s="134"/>
      <c r="J43" s="134"/>
      <c r="K43" s="134"/>
      <c r="L43" s="135"/>
      <c r="M43" s="102"/>
    </row>
    <row r="44" spans="1:13">
      <c r="A44" s="136" t="s">
        <v>105</v>
      </c>
      <c r="B44" s="50"/>
      <c r="C44" s="137"/>
      <c r="D44" s="117">
        <v>0</v>
      </c>
      <c r="E44" s="117">
        <v>0</v>
      </c>
      <c r="F44" s="117">
        <v>0</v>
      </c>
      <c r="G44" s="117">
        <v>0</v>
      </c>
      <c r="H44" s="117">
        <v>0</v>
      </c>
      <c r="I44" s="117">
        <v>0</v>
      </c>
      <c r="J44" s="117">
        <v>0</v>
      </c>
      <c r="K44" s="117">
        <v>0</v>
      </c>
      <c r="L44" s="118">
        <v>0</v>
      </c>
      <c r="M44" s="102"/>
    </row>
    <row r="45" spans="1:13">
      <c r="A45" s="132" t="s">
        <v>106</v>
      </c>
      <c r="B45" s="74"/>
      <c r="C45" s="138"/>
      <c r="D45" s="121">
        <v>0</v>
      </c>
      <c r="E45" s="121">
        <v>0</v>
      </c>
      <c r="F45" s="121">
        <v>0</v>
      </c>
      <c r="G45" s="121">
        <v>0</v>
      </c>
      <c r="H45" s="121">
        <v>0</v>
      </c>
      <c r="I45" s="121">
        <v>0</v>
      </c>
      <c r="J45" s="121">
        <v>0</v>
      </c>
      <c r="K45" s="121">
        <v>0</v>
      </c>
      <c r="L45" s="122">
        <v>0</v>
      </c>
      <c r="M45" s="102"/>
    </row>
    <row r="46" spans="1:13">
      <c r="A46" s="136" t="s">
        <v>107</v>
      </c>
      <c r="B46" s="54"/>
      <c r="C46" s="137"/>
      <c r="D46" s="117">
        <v>0</v>
      </c>
      <c r="E46" s="117">
        <v>0</v>
      </c>
      <c r="F46" s="117">
        <v>0</v>
      </c>
      <c r="G46" s="117">
        <v>0</v>
      </c>
      <c r="H46" s="117">
        <v>0</v>
      </c>
      <c r="I46" s="117">
        <v>0</v>
      </c>
      <c r="J46" s="117">
        <v>0</v>
      </c>
      <c r="K46" s="117">
        <v>0</v>
      </c>
      <c r="L46" s="118">
        <v>0</v>
      </c>
      <c r="M46" s="102"/>
    </row>
    <row r="47" spans="1:13">
      <c r="A47" s="109" t="s">
        <v>108</v>
      </c>
      <c r="B47" s="35"/>
      <c r="C47" s="139"/>
      <c r="D47" s="110">
        <v>0</v>
      </c>
      <c r="E47" s="110">
        <v>0</v>
      </c>
      <c r="F47" s="110">
        <v>0</v>
      </c>
      <c r="G47" s="110">
        <v>0</v>
      </c>
      <c r="H47" s="110">
        <v>0</v>
      </c>
      <c r="I47" s="110">
        <v>0</v>
      </c>
      <c r="J47" s="110">
        <v>0</v>
      </c>
      <c r="K47" s="110">
        <v>0</v>
      </c>
      <c r="L47" s="111">
        <v>0</v>
      </c>
      <c r="M47" s="102"/>
    </row>
    <row r="48" spans="1:13">
      <c r="A48" s="132" t="s">
        <v>109</v>
      </c>
      <c r="B48" s="70"/>
      <c r="C48" s="138"/>
      <c r="D48" s="121">
        <v>0</v>
      </c>
      <c r="E48" s="121">
        <v>0</v>
      </c>
      <c r="F48" s="121">
        <v>0</v>
      </c>
      <c r="G48" s="121">
        <v>0</v>
      </c>
      <c r="H48" s="121">
        <v>0</v>
      </c>
      <c r="I48" s="121">
        <v>0</v>
      </c>
      <c r="J48" s="121">
        <v>0</v>
      </c>
      <c r="K48" s="121">
        <v>0</v>
      </c>
      <c r="L48" s="122">
        <v>0</v>
      </c>
      <c r="M48" s="102"/>
    </row>
    <row r="49" spans="1:13">
      <c r="A49" s="140" t="s">
        <v>59</v>
      </c>
      <c r="B49" s="34"/>
      <c r="C49" s="34"/>
      <c r="D49" s="141"/>
      <c r="E49" s="141"/>
      <c r="F49" s="141"/>
      <c r="G49" s="141"/>
      <c r="H49" s="141"/>
      <c r="I49" s="141"/>
      <c r="J49" s="141"/>
      <c r="K49" s="141"/>
      <c r="L49" s="142"/>
      <c r="M49" s="30"/>
    </row>
    <row r="50" spans="1:13">
      <c r="A50" s="136" t="s">
        <v>54</v>
      </c>
      <c r="B50" s="143"/>
      <c r="C50" s="144"/>
      <c r="D50" s="143">
        <f>IF(D$28&lt;&gt;0,D44/D$28,0)</f>
        <v>0</v>
      </c>
      <c r="E50" s="143">
        <f t="shared" ref="E50:L50" si="13">IF(E28&lt;&gt;0,E44/E28,0)</f>
        <v>0</v>
      </c>
      <c r="F50" s="143">
        <f t="shared" si="13"/>
        <v>0</v>
      </c>
      <c r="G50" s="143">
        <f t="shared" si="13"/>
        <v>0</v>
      </c>
      <c r="H50" s="143">
        <f t="shared" si="13"/>
        <v>0</v>
      </c>
      <c r="I50" s="143">
        <f t="shared" si="13"/>
        <v>0</v>
      </c>
      <c r="J50" s="143">
        <f t="shared" si="13"/>
        <v>0</v>
      </c>
      <c r="K50" s="143">
        <f t="shared" si="13"/>
        <v>0</v>
      </c>
      <c r="L50" s="145">
        <f t="shared" si="13"/>
        <v>0</v>
      </c>
      <c r="M50" s="30"/>
    </row>
    <row r="51" spans="1:13">
      <c r="A51" s="109" t="s">
        <v>58</v>
      </c>
      <c r="B51" s="146"/>
      <c r="C51" s="147"/>
      <c r="D51" s="146">
        <f>IF(D$28&lt;&gt;0,D45/D$28,0)</f>
        <v>0</v>
      </c>
      <c r="E51" s="146">
        <f t="shared" ref="E51:L51" si="14">IF(E$28&lt;&gt;0,E45/E$28,0)</f>
        <v>0</v>
      </c>
      <c r="F51" s="146">
        <f t="shared" si="14"/>
        <v>0</v>
      </c>
      <c r="G51" s="146">
        <f t="shared" si="14"/>
        <v>0</v>
      </c>
      <c r="H51" s="146">
        <f t="shared" si="14"/>
        <v>0</v>
      </c>
      <c r="I51" s="146">
        <f t="shared" si="14"/>
        <v>0</v>
      </c>
      <c r="J51" s="146">
        <f t="shared" si="14"/>
        <v>0</v>
      </c>
      <c r="K51" s="146">
        <f t="shared" si="14"/>
        <v>0</v>
      </c>
      <c r="L51" s="148">
        <f t="shared" si="14"/>
        <v>0</v>
      </c>
      <c r="M51" s="30"/>
    </row>
    <row r="52" spans="1:13" ht="15.75" thickBot="1">
      <c r="A52" s="149" t="s">
        <v>53</v>
      </c>
      <c r="B52" s="150"/>
      <c r="C52" s="151"/>
      <c r="D52" s="150">
        <f>IF(SUM(D47:D48)&lt;&gt;0,D46/SUM(D47:D48),0)</f>
        <v>0</v>
      </c>
      <c r="E52" s="150">
        <f t="shared" ref="E52:L52" si="15">IF(SUM(E47:E48)&lt;&gt;0,E46/SUM(E47:E48),0)</f>
        <v>0</v>
      </c>
      <c r="F52" s="150">
        <f t="shared" si="15"/>
        <v>0</v>
      </c>
      <c r="G52" s="150">
        <f t="shared" si="15"/>
        <v>0</v>
      </c>
      <c r="H52" s="150">
        <f t="shared" si="15"/>
        <v>0</v>
      </c>
      <c r="I52" s="150">
        <f t="shared" si="15"/>
        <v>0</v>
      </c>
      <c r="J52" s="150">
        <f t="shared" si="15"/>
        <v>0</v>
      </c>
      <c r="K52" s="150">
        <f t="shared" si="15"/>
        <v>0</v>
      </c>
      <c r="L52" s="152">
        <f t="shared" si="15"/>
        <v>0</v>
      </c>
      <c r="M52" s="30"/>
    </row>
    <row r="53" spans="1:13" ht="15.75" thickBot="1">
      <c r="A53" s="153"/>
      <c r="B53" s="154"/>
      <c r="C53" s="154"/>
      <c r="D53" s="92"/>
      <c r="E53" s="92"/>
      <c r="F53" s="92"/>
      <c r="G53" s="92"/>
      <c r="H53" s="92"/>
      <c r="I53" s="92"/>
      <c r="J53" s="92"/>
      <c r="K53" s="92"/>
      <c r="L53" s="92"/>
      <c r="M53" s="30"/>
    </row>
    <row r="54" spans="1:13" ht="15.75" thickBot="1">
      <c r="A54" s="108" t="s">
        <v>110</v>
      </c>
      <c r="B54" s="96">
        <f>C54-1</f>
        <v>2018</v>
      </c>
      <c r="C54" s="155">
        <f>D54-1</f>
        <v>2019</v>
      </c>
      <c r="D54" s="156">
        <f>D26</f>
        <v>2020</v>
      </c>
      <c r="E54" s="96">
        <f t="shared" ref="E54:L54" si="16">D54+1</f>
        <v>2021</v>
      </c>
      <c r="F54" s="96">
        <f t="shared" si="16"/>
        <v>2022</v>
      </c>
      <c r="G54" s="96">
        <f t="shared" si="16"/>
        <v>2023</v>
      </c>
      <c r="H54" s="96">
        <f t="shared" si="16"/>
        <v>2024</v>
      </c>
      <c r="I54" s="96">
        <f t="shared" si="16"/>
        <v>2025</v>
      </c>
      <c r="J54" s="96">
        <f t="shared" si="16"/>
        <v>2026</v>
      </c>
      <c r="K54" s="96">
        <f t="shared" si="16"/>
        <v>2027</v>
      </c>
      <c r="L54" s="97">
        <f t="shared" si="16"/>
        <v>2028</v>
      </c>
      <c r="M54" s="68"/>
    </row>
    <row r="55" spans="1:13">
      <c r="A55" s="109" t="s">
        <v>88</v>
      </c>
      <c r="B55" s="110">
        <v>0</v>
      </c>
      <c r="C55" s="157">
        <v>0</v>
      </c>
      <c r="D55" s="158">
        <v>0</v>
      </c>
      <c r="E55" s="110">
        <v>0</v>
      </c>
      <c r="F55" s="110">
        <v>0</v>
      </c>
      <c r="G55" s="110">
        <v>0</v>
      </c>
      <c r="H55" s="110">
        <v>0</v>
      </c>
      <c r="I55" s="110">
        <v>0</v>
      </c>
      <c r="J55" s="110">
        <v>0</v>
      </c>
      <c r="K55" s="110">
        <v>0</v>
      </c>
      <c r="L55" s="111">
        <v>0</v>
      </c>
      <c r="M55" s="30"/>
    </row>
    <row r="56" spans="1:13">
      <c r="A56" s="109" t="s">
        <v>89</v>
      </c>
      <c r="B56" s="110">
        <v>0</v>
      </c>
      <c r="C56" s="157">
        <v>0</v>
      </c>
      <c r="D56" s="158">
        <v>0</v>
      </c>
      <c r="E56" s="110">
        <v>0</v>
      </c>
      <c r="F56" s="110">
        <v>0</v>
      </c>
      <c r="G56" s="110">
        <v>0</v>
      </c>
      <c r="H56" s="110">
        <v>0</v>
      </c>
      <c r="I56" s="110">
        <v>0</v>
      </c>
      <c r="J56" s="110">
        <v>0</v>
      </c>
      <c r="K56" s="110">
        <v>0</v>
      </c>
      <c r="L56" s="122">
        <v>0</v>
      </c>
      <c r="M56" s="30"/>
    </row>
    <row r="57" spans="1:13">
      <c r="A57" s="159" t="s">
        <v>90</v>
      </c>
      <c r="B57" s="160">
        <f t="shared" ref="B57:L57" si="17">IF(B55&lt;&gt;0,B56/B55,0)</f>
        <v>0</v>
      </c>
      <c r="C57" s="161">
        <f t="shared" si="17"/>
        <v>0</v>
      </c>
      <c r="D57" s="162">
        <f t="shared" si="17"/>
        <v>0</v>
      </c>
      <c r="E57" s="160">
        <f t="shared" si="17"/>
        <v>0</v>
      </c>
      <c r="F57" s="160">
        <f t="shared" si="17"/>
        <v>0</v>
      </c>
      <c r="G57" s="160">
        <f t="shared" si="17"/>
        <v>0</v>
      </c>
      <c r="H57" s="160">
        <f t="shared" si="17"/>
        <v>0</v>
      </c>
      <c r="I57" s="160">
        <f t="shared" si="17"/>
        <v>0</v>
      </c>
      <c r="J57" s="160">
        <f t="shared" si="17"/>
        <v>0</v>
      </c>
      <c r="K57" s="160">
        <f t="shared" si="17"/>
        <v>0</v>
      </c>
      <c r="L57" s="55">
        <f t="shared" si="17"/>
        <v>0</v>
      </c>
      <c r="M57" s="30"/>
    </row>
    <row r="58" spans="1:13">
      <c r="A58" s="136" t="s">
        <v>105</v>
      </c>
      <c r="B58" s="117">
        <v>0</v>
      </c>
      <c r="C58" s="163">
        <v>0</v>
      </c>
      <c r="D58" s="164">
        <v>0</v>
      </c>
      <c r="E58" s="117">
        <v>0</v>
      </c>
      <c r="F58" s="117">
        <v>0</v>
      </c>
      <c r="G58" s="117">
        <v>0</v>
      </c>
      <c r="H58" s="117">
        <v>0</v>
      </c>
      <c r="I58" s="117">
        <v>0</v>
      </c>
      <c r="J58" s="117">
        <v>0</v>
      </c>
      <c r="K58" s="117">
        <v>0</v>
      </c>
      <c r="L58" s="118">
        <v>0</v>
      </c>
      <c r="M58" s="30"/>
    </row>
    <row r="59" spans="1:13">
      <c r="A59" s="132" t="s">
        <v>106</v>
      </c>
      <c r="B59" s="121">
        <v>0</v>
      </c>
      <c r="C59" s="165">
        <v>0</v>
      </c>
      <c r="D59" s="166">
        <v>0</v>
      </c>
      <c r="E59" s="121">
        <v>0</v>
      </c>
      <c r="F59" s="121">
        <v>0</v>
      </c>
      <c r="G59" s="121">
        <v>0</v>
      </c>
      <c r="H59" s="121">
        <v>0</v>
      </c>
      <c r="I59" s="121">
        <v>0</v>
      </c>
      <c r="J59" s="121">
        <v>0</v>
      </c>
      <c r="K59" s="121">
        <v>0</v>
      </c>
      <c r="L59" s="122">
        <v>0</v>
      </c>
      <c r="M59" s="30"/>
    </row>
    <row r="60" spans="1:13">
      <c r="A60" s="136" t="s">
        <v>107</v>
      </c>
      <c r="B60" s="117">
        <v>0</v>
      </c>
      <c r="C60" s="163">
        <v>0</v>
      </c>
      <c r="D60" s="164">
        <v>0</v>
      </c>
      <c r="E60" s="117">
        <v>0</v>
      </c>
      <c r="F60" s="117">
        <v>0</v>
      </c>
      <c r="G60" s="117">
        <v>0</v>
      </c>
      <c r="H60" s="117">
        <v>0</v>
      </c>
      <c r="I60" s="117">
        <v>0</v>
      </c>
      <c r="J60" s="117">
        <v>0</v>
      </c>
      <c r="K60" s="117">
        <v>0</v>
      </c>
      <c r="L60" s="118">
        <v>0</v>
      </c>
      <c r="M60" s="30"/>
    </row>
    <row r="61" spans="1:13" ht="13.15" customHeight="1">
      <c r="A61" s="109" t="s">
        <v>111</v>
      </c>
      <c r="B61" s="110">
        <v>0</v>
      </c>
      <c r="C61" s="157">
        <v>0</v>
      </c>
      <c r="D61" s="158">
        <v>0</v>
      </c>
      <c r="E61" s="110">
        <v>0</v>
      </c>
      <c r="F61" s="110">
        <v>0</v>
      </c>
      <c r="G61" s="110">
        <v>0</v>
      </c>
      <c r="H61" s="110">
        <v>0</v>
      </c>
      <c r="I61" s="110">
        <v>0</v>
      </c>
      <c r="J61" s="110">
        <v>0</v>
      </c>
      <c r="K61" s="110">
        <v>0</v>
      </c>
      <c r="L61" s="111">
        <v>0</v>
      </c>
      <c r="M61" s="30"/>
    </row>
    <row r="62" spans="1:13">
      <c r="A62" s="132" t="s">
        <v>112</v>
      </c>
      <c r="B62" s="121">
        <v>0</v>
      </c>
      <c r="C62" s="165">
        <v>0</v>
      </c>
      <c r="D62" s="166">
        <v>0</v>
      </c>
      <c r="E62" s="121">
        <v>0</v>
      </c>
      <c r="F62" s="121">
        <v>0</v>
      </c>
      <c r="G62" s="121">
        <v>0</v>
      </c>
      <c r="H62" s="121">
        <v>0</v>
      </c>
      <c r="I62" s="121">
        <v>0</v>
      </c>
      <c r="J62" s="121">
        <v>0</v>
      </c>
      <c r="K62" s="121">
        <v>0</v>
      </c>
      <c r="L62" s="122">
        <v>0</v>
      </c>
      <c r="M62" s="30"/>
    </row>
    <row r="63" spans="1:13">
      <c r="A63" s="140" t="s">
        <v>59</v>
      </c>
      <c r="B63" s="34"/>
      <c r="C63" s="34"/>
      <c r="D63" s="141"/>
      <c r="E63" s="141"/>
      <c r="F63" s="141"/>
      <c r="G63" s="141"/>
      <c r="H63" s="141"/>
      <c r="I63" s="141"/>
      <c r="J63" s="141"/>
      <c r="K63" s="141"/>
      <c r="L63" s="142"/>
      <c r="M63" s="30"/>
    </row>
    <row r="64" spans="1:13">
      <c r="A64" s="136" t="s">
        <v>54</v>
      </c>
      <c r="B64" s="143">
        <f t="shared" ref="B64:L64" si="18">IF(B56&lt;&gt;0,B58/B56,0)</f>
        <v>0</v>
      </c>
      <c r="C64" s="144">
        <f t="shared" si="18"/>
        <v>0</v>
      </c>
      <c r="D64" s="167">
        <f t="shared" si="18"/>
        <v>0</v>
      </c>
      <c r="E64" s="143">
        <f t="shared" si="18"/>
        <v>0</v>
      </c>
      <c r="F64" s="143">
        <f t="shared" si="18"/>
        <v>0</v>
      </c>
      <c r="G64" s="143">
        <f t="shared" si="18"/>
        <v>0</v>
      </c>
      <c r="H64" s="143">
        <f t="shared" si="18"/>
        <v>0</v>
      </c>
      <c r="I64" s="143">
        <f t="shared" si="18"/>
        <v>0</v>
      </c>
      <c r="J64" s="143">
        <f t="shared" si="18"/>
        <v>0</v>
      </c>
      <c r="K64" s="143">
        <f t="shared" si="18"/>
        <v>0</v>
      </c>
      <c r="L64" s="145">
        <f t="shared" si="18"/>
        <v>0</v>
      </c>
      <c r="M64" s="30"/>
    </row>
    <row r="65" spans="1:13">
      <c r="A65" s="109" t="s">
        <v>58</v>
      </c>
      <c r="B65" s="146">
        <f t="shared" ref="B65:L65" si="19">IF(B56&lt;&gt;0,B59/B56,0)</f>
        <v>0</v>
      </c>
      <c r="C65" s="147">
        <f t="shared" si="19"/>
        <v>0</v>
      </c>
      <c r="D65" s="168">
        <f t="shared" si="19"/>
        <v>0</v>
      </c>
      <c r="E65" s="146">
        <f t="shared" si="19"/>
        <v>0</v>
      </c>
      <c r="F65" s="146">
        <f t="shared" si="19"/>
        <v>0</v>
      </c>
      <c r="G65" s="146">
        <f t="shared" si="19"/>
        <v>0</v>
      </c>
      <c r="H65" s="146">
        <f t="shared" si="19"/>
        <v>0</v>
      </c>
      <c r="I65" s="146">
        <f t="shared" si="19"/>
        <v>0</v>
      </c>
      <c r="J65" s="146">
        <f t="shared" si="19"/>
        <v>0</v>
      </c>
      <c r="K65" s="146">
        <f t="shared" si="19"/>
        <v>0</v>
      </c>
      <c r="L65" s="148">
        <f t="shared" si="19"/>
        <v>0</v>
      </c>
      <c r="M65" s="30"/>
    </row>
    <row r="66" spans="1:13" ht="15.75" thickBot="1">
      <c r="A66" s="149" t="s">
        <v>53</v>
      </c>
      <c r="B66" s="150">
        <f>IF(SUM(B61:B62)&lt;&gt;0,B60/SUM(B61:B62),0)</f>
        <v>0</v>
      </c>
      <c r="C66" s="151">
        <f t="shared" ref="C66:L66" si="20">IF(SUM(C61:C62)&lt;&gt;0,C60/SUM(C61:C62),0)</f>
        <v>0</v>
      </c>
      <c r="D66" s="169">
        <f t="shared" si="20"/>
        <v>0</v>
      </c>
      <c r="E66" s="150">
        <f t="shared" si="20"/>
        <v>0</v>
      </c>
      <c r="F66" s="150">
        <f t="shared" si="20"/>
        <v>0</v>
      </c>
      <c r="G66" s="170">
        <f t="shared" si="20"/>
        <v>0</v>
      </c>
      <c r="H66" s="170">
        <f t="shared" si="20"/>
        <v>0</v>
      </c>
      <c r="I66" s="170">
        <f t="shared" si="20"/>
        <v>0</v>
      </c>
      <c r="J66" s="170">
        <f t="shared" si="20"/>
        <v>0</v>
      </c>
      <c r="K66" s="170">
        <f t="shared" si="20"/>
        <v>0</v>
      </c>
      <c r="L66" s="171">
        <f t="shared" si="20"/>
        <v>0</v>
      </c>
      <c r="M66" s="30"/>
    </row>
    <row r="67" spans="1:13" ht="15.75" thickBot="1">
      <c r="A67" s="92"/>
      <c r="B67" s="92"/>
      <c r="C67" s="92"/>
      <c r="D67" s="92"/>
      <c r="E67" s="92"/>
      <c r="F67" s="92"/>
      <c r="G67" s="92"/>
      <c r="H67" s="92"/>
      <c r="I67" s="92"/>
      <c r="J67" s="92"/>
      <c r="K67" s="92"/>
      <c r="L67" s="92"/>
      <c r="M67" s="30"/>
    </row>
    <row r="68" spans="1:13" ht="15.75" thickBot="1">
      <c r="A68" s="108" t="s">
        <v>113</v>
      </c>
      <c r="B68" s="96">
        <f t="shared" ref="B68:L70" si="21">B54</f>
        <v>2018</v>
      </c>
      <c r="C68" s="155">
        <f t="shared" si="21"/>
        <v>2019</v>
      </c>
      <c r="D68" s="156">
        <f t="shared" si="21"/>
        <v>2020</v>
      </c>
      <c r="E68" s="96">
        <f t="shared" si="21"/>
        <v>2021</v>
      </c>
      <c r="F68" s="96">
        <f t="shared" si="21"/>
        <v>2022</v>
      </c>
      <c r="G68" s="96">
        <f t="shared" si="21"/>
        <v>2023</v>
      </c>
      <c r="H68" s="96">
        <f t="shared" si="21"/>
        <v>2024</v>
      </c>
      <c r="I68" s="96">
        <f t="shared" si="21"/>
        <v>2025</v>
      </c>
      <c r="J68" s="96">
        <f t="shared" si="21"/>
        <v>2026</v>
      </c>
      <c r="K68" s="96">
        <f t="shared" si="21"/>
        <v>2027</v>
      </c>
      <c r="L68" s="97">
        <f t="shared" si="21"/>
        <v>2028</v>
      </c>
      <c r="M68" s="30"/>
    </row>
    <row r="69" spans="1:13">
      <c r="A69" s="109" t="str">
        <f>A55</f>
        <v>Выручка</v>
      </c>
      <c r="B69" s="33">
        <f>B55</f>
        <v>0</v>
      </c>
      <c r="C69" s="172">
        <f t="shared" si="21"/>
        <v>0</v>
      </c>
      <c r="D69" s="173">
        <f>D27+D55</f>
        <v>0</v>
      </c>
      <c r="E69" s="33">
        <f t="shared" ref="E69:L70" si="22">E27+E55</f>
        <v>0</v>
      </c>
      <c r="F69" s="33">
        <f t="shared" si="22"/>
        <v>0</v>
      </c>
      <c r="G69" s="33">
        <f t="shared" si="22"/>
        <v>0</v>
      </c>
      <c r="H69" s="33">
        <f t="shared" si="22"/>
        <v>0</v>
      </c>
      <c r="I69" s="33">
        <f t="shared" si="22"/>
        <v>0</v>
      </c>
      <c r="J69" s="33">
        <f t="shared" si="22"/>
        <v>0</v>
      </c>
      <c r="K69" s="33">
        <f t="shared" si="22"/>
        <v>0</v>
      </c>
      <c r="L69" s="119">
        <f t="shared" si="22"/>
        <v>0</v>
      </c>
      <c r="M69" s="68"/>
    </row>
    <row r="70" spans="1:13">
      <c r="A70" s="109" t="str">
        <f t="shared" ref="A70:C80" si="23">A56</f>
        <v>EBITDA</v>
      </c>
      <c r="B70" s="33">
        <f t="shared" si="23"/>
        <v>0</v>
      </c>
      <c r="C70" s="172">
        <f t="shared" si="21"/>
        <v>0</v>
      </c>
      <c r="D70" s="173">
        <f>D28+D56</f>
        <v>0</v>
      </c>
      <c r="E70" s="33">
        <f t="shared" si="22"/>
        <v>0</v>
      </c>
      <c r="F70" s="33">
        <f t="shared" si="22"/>
        <v>0</v>
      </c>
      <c r="G70" s="33">
        <f t="shared" si="22"/>
        <v>0</v>
      </c>
      <c r="H70" s="33">
        <f t="shared" si="22"/>
        <v>0</v>
      </c>
      <c r="I70" s="33">
        <f t="shared" si="22"/>
        <v>0</v>
      </c>
      <c r="J70" s="33">
        <f t="shared" si="22"/>
        <v>0</v>
      </c>
      <c r="K70" s="33">
        <f t="shared" si="22"/>
        <v>0</v>
      </c>
      <c r="L70" s="119">
        <f t="shared" si="22"/>
        <v>0</v>
      </c>
      <c r="M70" s="30"/>
    </row>
    <row r="71" spans="1:13">
      <c r="A71" s="174" t="str">
        <f t="shared" si="23"/>
        <v>Маржа EBITDA</v>
      </c>
      <c r="B71" s="160">
        <f t="shared" ref="B71:L71" si="24">IF(B69&lt;&gt;0,B70/B69,0)</f>
        <v>0</v>
      </c>
      <c r="C71" s="161">
        <f t="shared" si="24"/>
        <v>0</v>
      </c>
      <c r="D71" s="162">
        <f t="shared" si="24"/>
        <v>0</v>
      </c>
      <c r="E71" s="160">
        <f t="shared" si="24"/>
        <v>0</v>
      </c>
      <c r="F71" s="160">
        <f t="shared" si="24"/>
        <v>0</v>
      </c>
      <c r="G71" s="160">
        <f t="shared" si="24"/>
        <v>0</v>
      </c>
      <c r="H71" s="160">
        <f t="shared" si="24"/>
        <v>0</v>
      </c>
      <c r="I71" s="160">
        <f t="shared" si="24"/>
        <v>0</v>
      </c>
      <c r="J71" s="160">
        <f t="shared" si="24"/>
        <v>0</v>
      </c>
      <c r="K71" s="160">
        <f t="shared" si="24"/>
        <v>0</v>
      </c>
      <c r="L71" s="55">
        <f t="shared" si="24"/>
        <v>0</v>
      </c>
      <c r="M71" s="30"/>
    </row>
    <row r="72" spans="1:13">
      <c r="A72" s="136" t="str">
        <f t="shared" si="23"/>
        <v>Долг</v>
      </c>
      <c r="B72" s="50">
        <f>B58</f>
        <v>0</v>
      </c>
      <c r="C72" s="175">
        <f>C58</f>
        <v>0</v>
      </c>
      <c r="D72" s="176">
        <f>D44+D58</f>
        <v>0</v>
      </c>
      <c r="E72" s="50">
        <f t="shared" ref="E72:L72" si="25">E44+E58</f>
        <v>0</v>
      </c>
      <c r="F72" s="50">
        <f t="shared" si="25"/>
        <v>0</v>
      </c>
      <c r="G72" s="50">
        <f t="shared" si="25"/>
        <v>0</v>
      </c>
      <c r="H72" s="50">
        <f t="shared" si="25"/>
        <v>0</v>
      </c>
      <c r="I72" s="50">
        <f t="shared" si="25"/>
        <v>0</v>
      </c>
      <c r="J72" s="50">
        <f t="shared" si="25"/>
        <v>0</v>
      </c>
      <c r="K72" s="50">
        <f t="shared" si="25"/>
        <v>0</v>
      </c>
      <c r="L72" s="177">
        <f t="shared" si="25"/>
        <v>0</v>
      </c>
      <c r="M72" s="30"/>
    </row>
    <row r="73" spans="1:13">
      <c r="A73" s="132" t="str">
        <f t="shared" si="23"/>
        <v>Чистый долг</v>
      </c>
      <c r="B73" s="74">
        <f t="shared" si="23"/>
        <v>0</v>
      </c>
      <c r="C73" s="178">
        <f t="shared" si="23"/>
        <v>0</v>
      </c>
      <c r="D73" s="179">
        <f t="shared" ref="D73:L76" si="26">D45+D59</f>
        <v>0</v>
      </c>
      <c r="E73" s="74">
        <f t="shared" si="26"/>
        <v>0</v>
      </c>
      <c r="F73" s="74">
        <f t="shared" si="26"/>
        <v>0</v>
      </c>
      <c r="G73" s="74">
        <f t="shared" si="26"/>
        <v>0</v>
      </c>
      <c r="H73" s="74">
        <f t="shared" si="26"/>
        <v>0</v>
      </c>
      <c r="I73" s="74">
        <f t="shared" si="26"/>
        <v>0</v>
      </c>
      <c r="J73" s="74">
        <f t="shared" si="26"/>
        <v>0</v>
      </c>
      <c r="K73" s="74">
        <f t="shared" si="26"/>
        <v>0</v>
      </c>
      <c r="L73" s="180">
        <f t="shared" si="26"/>
        <v>0</v>
      </c>
      <c r="M73" s="30"/>
    </row>
    <row r="74" spans="1:13">
      <c r="A74" s="109" t="str">
        <f t="shared" si="23"/>
        <v>CFADS</v>
      </c>
      <c r="B74" s="33">
        <f t="shared" si="23"/>
        <v>0</v>
      </c>
      <c r="C74" s="172">
        <f t="shared" si="23"/>
        <v>0</v>
      </c>
      <c r="D74" s="173">
        <f t="shared" si="26"/>
        <v>0</v>
      </c>
      <c r="E74" s="33">
        <f t="shared" si="26"/>
        <v>0</v>
      </c>
      <c r="F74" s="33">
        <f t="shared" si="26"/>
        <v>0</v>
      </c>
      <c r="G74" s="33">
        <f t="shared" si="26"/>
        <v>0</v>
      </c>
      <c r="H74" s="33">
        <f t="shared" si="26"/>
        <v>0</v>
      </c>
      <c r="I74" s="33">
        <f t="shared" si="26"/>
        <v>0</v>
      </c>
      <c r="J74" s="33">
        <f t="shared" si="26"/>
        <v>0</v>
      </c>
      <c r="K74" s="33">
        <f t="shared" si="26"/>
        <v>0</v>
      </c>
      <c r="L74" s="119">
        <f t="shared" si="26"/>
        <v>0</v>
      </c>
      <c r="M74" s="30"/>
    </row>
    <row r="75" spans="1:13">
      <c r="A75" s="109" t="str">
        <f t="shared" si="23"/>
        <v>Обслуживание основного долга</v>
      </c>
      <c r="B75" s="33">
        <f t="shared" si="23"/>
        <v>0</v>
      </c>
      <c r="C75" s="172">
        <f t="shared" si="23"/>
        <v>0</v>
      </c>
      <c r="D75" s="173">
        <f t="shared" si="26"/>
        <v>0</v>
      </c>
      <c r="E75" s="33">
        <f t="shared" si="26"/>
        <v>0</v>
      </c>
      <c r="F75" s="33">
        <f t="shared" si="26"/>
        <v>0</v>
      </c>
      <c r="G75" s="33">
        <f t="shared" si="26"/>
        <v>0</v>
      </c>
      <c r="H75" s="33">
        <f t="shared" si="26"/>
        <v>0</v>
      </c>
      <c r="I75" s="33">
        <f t="shared" si="26"/>
        <v>0</v>
      </c>
      <c r="J75" s="33">
        <f t="shared" si="26"/>
        <v>0</v>
      </c>
      <c r="K75" s="33">
        <f t="shared" si="26"/>
        <v>0</v>
      </c>
      <c r="L75" s="119">
        <f t="shared" si="26"/>
        <v>0</v>
      </c>
      <c r="M75" s="30"/>
    </row>
    <row r="76" spans="1:13">
      <c r="A76" s="132" t="str">
        <f t="shared" si="23"/>
        <v>Процентные расходы</v>
      </c>
      <c r="B76" s="74">
        <f t="shared" si="23"/>
        <v>0</v>
      </c>
      <c r="C76" s="178">
        <f t="shared" si="23"/>
        <v>0</v>
      </c>
      <c r="D76" s="179">
        <f t="shared" si="26"/>
        <v>0</v>
      </c>
      <c r="E76" s="74">
        <f t="shared" si="26"/>
        <v>0</v>
      </c>
      <c r="F76" s="74">
        <f t="shared" si="26"/>
        <v>0</v>
      </c>
      <c r="G76" s="74">
        <f t="shared" si="26"/>
        <v>0</v>
      </c>
      <c r="H76" s="74">
        <f t="shared" si="26"/>
        <v>0</v>
      </c>
      <c r="I76" s="74">
        <f t="shared" si="26"/>
        <v>0</v>
      </c>
      <c r="J76" s="74">
        <f t="shared" si="26"/>
        <v>0</v>
      </c>
      <c r="K76" s="74">
        <f t="shared" si="26"/>
        <v>0</v>
      </c>
      <c r="L76" s="180">
        <f t="shared" si="26"/>
        <v>0</v>
      </c>
      <c r="M76" s="30"/>
    </row>
    <row r="77" spans="1:13">
      <c r="A77" s="181" t="str">
        <f t="shared" si="23"/>
        <v>Коэффициенты</v>
      </c>
      <c r="B77" s="182"/>
      <c r="C77" s="182"/>
      <c r="D77" s="183"/>
      <c r="E77" s="183"/>
      <c r="F77" s="183"/>
      <c r="G77" s="183"/>
      <c r="H77" s="183"/>
      <c r="I77" s="183"/>
      <c r="J77" s="183"/>
      <c r="K77" s="183"/>
      <c r="L77" s="184"/>
      <c r="M77" s="30"/>
    </row>
    <row r="78" spans="1:13">
      <c r="A78" s="109" t="str">
        <f t="shared" si="23"/>
        <v>Долг/EBITDA</v>
      </c>
      <c r="B78" s="143">
        <f>IF(B70&lt;&gt;0,B72/B70,0)</f>
        <v>0</v>
      </c>
      <c r="C78" s="144">
        <f t="shared" ref="C78:L78" si="27">IF(C70&lt;&gt;0,C72/C70,0)</f>
        <v>0</v>
      </c>
      <c r="D78" s="167">
        <f t="shared" si="27"/>
        <v>0</v>
      </c>
      <c r="E78" s="143">
        <f t="shared" si="27"/>
        <v>0</v>
      </c>
      <c r="F78" s="143">
        <f t="shared" si="27"/>
        <v>0</v>
      </c>
      <c r="G78" s="143">
        <f t="shared" si="27"/>
        <v>0</v>
      </c>
      <c r="H78" s="143">
        <f t="shared" si="27"/>
        <v>0</v>
      </c>
      <c r="I78" s="143">
        <f t="shared" si="27"/>
        <v>0</v>
      </c>
      <c r="J78" s="143">
        <f t="shared" si="27"/>
        <v>0</v>
      </c>
      <c r="K78" s="143">
        <f t="shared" si="27"/>
        <v>0</v>
      </c>
      <c r="L78" s="145">
        <f t="shared" si="27"/>
        <v>0</v>
      </c>
      <c r="M78" s="30"/>
    </row>
    <row r="79" spans="1:13">
      <c r="A79" s="109" t="str">
        <f t="shared" si="23"/>
        <v>Чистый долг/EBITDA</v>
      </c>
      <c r="B79" s="146">
        <f>IF(B70&lt;&gt;0,B73/B70,0)</f>
        <v>0</v>
      </c>
      <c r="C79" s="147">
        <f t="shared" ref="C79:L79" si="28">IF(C70&lt;&gt;0,C73/C70,0)</f>
        <v>0</v>
      </c>
      <c r="D79" s="168">
        <f t="shared" si="28"/>
        <v>0</v>
      </c>
      <c r="E79" s="146">
        <f t="shared" si="28"/>
        <v>0</v>
      </c>
      <c r="F79" s="146">
        <f t="shared" si="28"/>
        <v>0</v>
      </c>
      <c r="G79" s="146">
        <f t="shared" si="28"/>
        <v>0</v>
      </c>
      <c r="H79" s="146">
        <f t="shared" si="28"/>
        <v>0</v>
      </c>
      <c r="I79" s="146">
        <f t="shared" si="28"/>
        <v>0</v>
      </c>
      <c r="J79" s="146">
        <f t="shared" si="28"/>
        <v>0</v>
      </c>
      <c r="K79" s="146">
        <f t="shared" si="28"/>
        <v>0</v>
      </c>
      <c r="L79" s="148">
        <f t="shared" si="28"/>
        <v>0</v>
      </c>
      <c r="M79" s="30"/>
    </row>
    <row r="80" spans="1:13" ht="15.75" thickBot="1">
      <c r="A80" s="149" t="str">
        <f t="shared" si="23"/>
        <v>DSCR</v>
      </c>
      <c r="B80" s="150">
        <f>IF(SUM(B75:B76)&lt;&gt;0,B74/SUM(B75:B76),0)</f>
        <v>0</v>
      </c>
      <c r="C80" s="151">
        <f t="shared" ref="C80:L80" si="29">IF(SUM(C75:C76)&lt;&gt;0,C74/SUM(C75:C76),0)</f>
        <v>0</v>
      </c>
      <c r="D80" s="169">
        <f t="shared" si="29"/>
        <v>0</v>
      </c>
      <c r="E80" s="150">
        <f t="shared" si="29"/>
        <v>0</v>
      </c>
      <c r="F80" s="150">
        <f t="shared" si="29"/>
        <v>0</v>
      </c>
      <c r="G80" s="170">
        <f t="shared" si="29"/>
        <v>0</v>
      </c>
      <c r="H80" s="170">
        <f t="shared" si="29"/>
        <v>0</v>
      </c>
      <c r="I80" s="170">
        <f t="shared" si="29"/>
        <v>0</v>
      </c>
      <c r="J80" s="170">
        <f t="shared" si="29"/>
        <v>0</v>
      </c>
      <c r="K80" s="170">
        <f t="shared" si="29"/>
        <v>0</v>
      </c>
      <c r="L80" s="171">
        <f t="shared" si="29"/>
        <v>0</v>
      </c>
      <c r="M80" s="30"/>
    </row>
    <row r="81" spans="1:13" ht="15.75" thickBot="1">
      <c r="A81" s="92"/>
      <c r="B81" s="92"/>
      <c r="C81" s="92"/>
      <c r="D81" s="92"/>
      <c r="E81" s="92"/>
      <c r="F81" s="92"/>
      <c r="G81" s="92"/>
      <c r="H81" s="92"/>
      <c r="I81" s="92"/>
      <c r="J81" s="92"/>
      <c r="K81" s="92"/>
      <c r="L81" s="92"/>
      <c r="M81" s="30"/>
    </row>
    <row r="82" spans="1:13" ht="15.75" thickBot="1">
      <c r="A82" s="185" t="s">
        <v>114</v>
      </c>
      <c r="B82" s="43">
        <f>B68</f>
        <v>2018</v>
      </c>
      <c r="C82" s="186">
        <f>C68</f>
        <v>2019</v>
      </c>
      <c r="D82" s="156">
        <f t="shared" ref="D82:L82" si="30">D68</f>
        <v>2020</v>
      </c>
      <c r="E82" s="96">
        <f t="shared" si="30"/>
        <v>2021</v>
      </c>
      <c r="F82" s="96">
        <f t="shared" si="30"/>
        <v>2022</v>
      </c>
      <c r="G82" s="96">
        <f t="shared" si="30"/>
        <v>2023</v>
      </c>
      <c r="H82" s="96">
        <f t="shared" si="30"/>
        <v>2024</v>
      </c>
      <c r="I82" s="96">
        <f t="shared" si="30"/>
        <v>2025</v>
      </c>
      <c r="J82" s="96">
        <f t="shared" si="30"/>
        <v>2026</v>
      </c>
      <c r="K82" s="96">
        <f t="shared" si="30"/>
        <v>2027</v>
      </c>
      <c r="L82" s="97">
        <f t="shared" si="30"/>
        <v>2028</v>
      </c>
      <c r="M82" s="68"/>
    </row>
    <row r="83" spans="1:13">
      <c r="A83" s="187" t="s">
        <v>115</v>
      </c>
      <c r="B83" s="34"/>
      <c r="C83" s="188"/>
      <c r="D83" s="189"/>
      <c r="E83" s="141"/>
      <c r="F83" s="141"/>
      <c r="G83" s="141"/>
      <c r="H83" s="141"/>
      <c r="I83" s="141"/>
      <c r="J83" s="141"/>
      <c r="K83" s="141"/>
      <c r="L83" s="142"/>
      <c r="M83" s="68"/>
    </row>
    <row r="84" spans="1:13">
      <c r="A84" s="159" t="s">
        <v>116</v>
      </c>
      <c r="B84" s="117">
        <v>0</v>
      </c>
      <c r="C84" s="163">
        <v>0</v>
      </c>
      <c r="D84" s="164">
        <v>0</v>
      </c>
      <c r="E84" s="117">
        <v>0</v>
      </c>
      <c r="F84" s="117">
        <v>0</v>
      </c>
      <c r="G84" s="117">
        <v>0</v>
      </c>
      <c r="H84" s="117">
        <v>0</v>
      </c>
      <c r="I84" s="117">
        <v>0</v>
      </c>
      <c r="J84" s="117">
        <v>0</v>
      </c>
      <c r="K84" s="117">
        <v>0</v>
      </c>
      <c r="L84" s="118">
        <v>0</v>
      </c>
      <c r="M84" s="68"/>
    </row>
    <row r="85" spans="1:13">
      <c r="A85" s="190" t="s">
        <v>117</v>
      </c>
      <c r="B85" s="121">
        <v>0</v>
      </c>
      <c r="C85" s="165">
        <v>0</v>
      </c>
      <c r="D85" s="166">
        <v>0</v>
      </c>
      <c r="E85" s="121">
        <v>0</v>
      </c>
      <c r="F85" s="121">
        <v>0</v>
      </c>
      <c r="G85" s="121">
        <v>0</v>
      </c>
      <c r="H85" s="121">
        <v>0</v>
      </c>
      <c r="I85" s="121">
        <v>0</v>
      </c>
      <c r="J85" s="121">
        <v>0</v>
      </c>
      <c r="K85" s="121">
        <v>0</v>
      </c>
      <c r="L85" s="122">
        <v>0</v>
      </c>
      <c r="M85" s="68" t="s">
        <v>118</v>
      </c>
    </row>
    <row r="86" spans="1:13">
      <c r="A86" s="136" t="s">
        <v>119</v>
      </c>
      <c r="B86" s="191">
        <f>B84-B85</f>
        <v>0</v>
      </c>
      <c r="C86" s="192">
        <f t="shared" ref="C86:L86" si="31">C84-C85</f>
        <v>0</v>
      </c>
      <c r="D86" s="193">
        <f t="shared" si="31"/>
        <v>0</v>
      </c>
      <c r="E86" s="191">
        <f t="shared" si="31"/>
        <v>0</v>
      </c>
      <c r="F86" s="191">
        <f t="shared" si="31"/>
        <v>0</v>
      </c>
      <c r="G86" s="191">
        <f t="shared" si="31"/>
        <v>0</v>
      </c>
      <c r="H86" s="191">
        <f t="shared" si="31"/>
        <v>0</v>
      </c>
      <c r="I86" s="191">
        <f t="shared" si="31"/>
        <v>0</v>
      </c>
      <c r="J86" s="191">
        <f t="shared" si="31"/>
        <v>0</v>
      </c>
      <c r="K86" s="191">
        <f t="shared" si="31"/>
        <v>0</v>
      </c>
      <c r="L86" s="194">
        <f t="shared" si="31"/>
        <v>0</v>
      </c>
      <c r="M86" s="68"/>
    </row>
    <row r="87" spans="1:13">
      <c r="A87" s="132" t="s">
        <v>120</v>
      </c>
      <c r="B87" s="195">
        <f>IF(B84&lt;&gt;0,1-B85/B84,0)</f>
        <v>0</v>
      </c>
      <c r="C87" s="196">
        <f t="shared" ref="C87:L87" si="32">IF(C84&lt;&gt;0,C85/C84,0)</f>
        <v>0</v>
      </c>
      <c r="D87" s="197">
        <f t="shared" si="32"/>
        <v>0</v>
      </c>
      <c r="E87" s="195">
        <f t="shared" si="32"/>
        <v>0</v>
      </c>
      <c r="F87" s="195">
        <f t="shared" si="32"/>
        <v>0</v>
      </c>
      <c r="G87" s="195">
        <f t="shared" si="32"/>
        <v>0</v>
      </c>
      <c r="H87" s="195">
        <f t="shared" si="32"/>
        <v>0</v>
      </c>
      <c r="I87" s="195">
        <f t="shared" si="32"/>
        <v>0</v>
      </c>
      <c r="J87" s="195">
        <f t="shared" si="32"/>
        <v>0</v>
      </c>
      <c r="K87" s="195">
        <f t="shared" si="32"/>
        <v>0</v>
      </c>
      <c r="L87" s="72">
        <f t="shared" si="32"/>
        <v>0</v>
      </c>
      <c r="M87" s="68"/>
    </row>
    <row r="88" spans="1:13">
      <c r="A88" s="187" t="s">
        <v>121</v>
      </c>
      <c r="B88" s="34"/>
      <c r="C88" s="188"/>
      <c r="D88" s="189"/>
      <c r="E88" s="141"/>
      <c r="F88" s="141"/>
      <c r="G88" s="141"/>
      <c r="H88" s="141"/>
      <c r="I88" s="141"/>
      <c r="J88" s="141"/>
      <c r="K88" s="141"/>
      <c r="L88" s="142"/>
      <c r="M88" s="68"/>
    </row>
    <row r="89" spans="1:13">
      <c r="A89" s="159" t="str">
        <f>A84</f>
        <v>Цена реализации 1 ед</v>
      </c>
      <c r="B89" s="117">
        <v>0</v>
      </c>
      <c r="C89" s="163">
        <v>0</v>
      </c>
      <c r="D89" s="164">
        <v>0</v>
      </c>
      <c r="E89" s="117">
        <v>0</v>
      </c>
      <c r="F89" s="117">
        <v>0</v>
      </c>
      <c r="G89" s="117">
        <v>0</v>
      </c>
      <c r="H89" s="117">
        <v>0</v>
      </c>
      <c r="I89" s="117">
        <v>0</v>
      </c>
      <c r="J89" s="117">
        <v>0</v>
      </c>
      <c r="K89" s="117">
        <v>0</v>
      </c>
      <c r="L89" s="118">
        <v>0</v>
      </c>
      <c r="M89" s="68"/>
    </row>
    <row r="90" spans="1:13">
      <c r="A90" s="190" t="str">
        <f t="shared" ref="A90:A92" si="33">A85</f>
        <v>Прямые затраты 1 ед</v>
      </c>
      <c r="B90" s="121">
        <v>0</v>
      </c>
      <c r="C90" s="165">
        <v>0</v>
      </c>
      <c r="D90" s="166">
        <v>0</v>
      </c>
      <c r="E90" s="121">
        <v>0</v>
      </c>
      <c r="F90" s="121">
        <v>0</v>
      </c>
      <c r="G90" s="121">
        <v>0</v>
      </c>
      <c r="H90" s="121">
        <v>0</v>
      </c>
      <c r="I90" s="121">
        <v>0</v>
      </c>
      <c r="J90" s="121">
        <v>0</v>
      </c>
      <c r="K90" s="121">
        <v>0</v>
      </c>
      <c r="L90" s="122">
        <v>0</v>
      </c>
      <c r="M90" s="68" t="s">
        <v>118</v>
      </c>
    </row>
    <row r="91" spans="1:13">
      <c r="A91" s="136" t="str">
        <f t="shared" si="33"/>
        <v>Вклад в покрытие пост-ных затрат</v>
      </c>
      <c r="B91" s="191">
        <f>B89-B90</f>
        <v>0</v>
      </c>
      <c r="C91" s="192">
        <f t="shared" ref="C91:L91" si="34">C89-C90</f>
        <v>0</v>
      </c>
      <c r="D91" s="193">
        <f t="shared" si="34"/>
        <v>0</v>
      </c>
      <c r="E91" s="191">
        <f t="shared" si="34"/>
        <v>0</v>
      </c>
      <c r="F91" s="191">
        <f t="shared" si="34"/>
        <v>0</v>
      </c>
      <c r="G91" s="191">
        <f t="shared" si="34"/>
        <v>0</v>
      </c>
      <c r="H91" s="191">
        <f t="shared" si="34"/>
        <v>0</v>
      </c>
      <c r="I91" s="191">
        <f t="shared" si="34"/>
        <v>0</v>
      </c>
      <c r="J91" s="191">
        <f t="shared" si="34"/>
        <v>0</v>
      </c>
      <c r="K91" s="191">
        <f t="shared" si="34"/>
        <v>0</v>
      </c>
      <c r="L91" s="194">
        <f t="shared" si="34"/>
        <v>0</v>
      </c>
      <c r="M91" s="68"/>
    </row>
    <row r="92" spans="1:13">
      <c r="A92" s="132" t="str">
        <f t="shared" si="33"/>
        <v>Маржинальность</v>
      </c>
      <c r="B92" s="195">
        <f t="shared" ref="B92" si="35">IF(B89&lt;&gt;0,1-B90/B89,0)</f>
        <v>0</v>
      </c>
      <c r="C92" s="196">
        <f t="shared" ref="C92:L92" si="36">IF(C89&lt;&gt;0,C90/C89,0)</f>
        <v>0</v>
      </c>
      <c r="D92" s="197">
        <f t="shared" si="36"/>
        <v>0</v>
      </c>
      <c r="E92" s="195">
        <f t="shared" si="36"/>
        <v>0</v>
      </c>
      <c r="F92" s="195">
        <f t="shared" si="36"/>
        <v>0</v>
      </c>
      <c r="G92" s="195">
        <f t="shared" si="36"/>
        <v>0</v>
      </c>
      <c r="H92" s="195">
        <f t="shared" si="36"/>
        <v>0</v>
      </c>
      <c r="I92" s="195">
        <f t="shared" si="36"/>
        <v>0</v>
      </c>
      <c r="J92" s="195">
        <f t="shared" si="36"/>
        <v>0</v>
      </c>
      <c r="K92" s="195">
        <f t="shared" si="36"/>
        <v>0</v>
      </c>
      <c r="L92" s="72">
        <f t="shared" si="36"/>
        <v>0</v>
      </c>
      <c r="M92" s="68"/>
    </row>
    <row r="93" spans="1:13">
      <c r="A93" s="187" t="s">
        <v>122</v>
      </c>
      <c r="B93" s="34"/>
      <c r="C93" s="188"/>
      <c r="D93" s="189"/>
      <c r="E93" s="141"/>
      <c r="F93" s="141"/>
      <c r="G93" s="141"/>
      <c r="H93" s="141"/>
      <c r="I93" s="141"/>
      <c r="J93" s="141"/>
      <c r="K93" s="141"/>
      <c r="L93" s="142"/>
      <c r="M93" s="68"/>
    </row>
    <row r="94" spans="1:13">
      <c r="A94" s="159" t="str">
        <f>A89</f>
        <v>Цена реализации 1 ед</v>
      </c>
      <c r="B94" s="117">
        <v>0</v>
      </c>
      <c r="C94" s="163">
        <v>0</v>
      </c>
      <c r="D94" s="164">
        <v>0</v>
      </c>
      <c r="E94" s="117">
        <v>0</v>
      </c>
      <c r="F94" s="117">
        <v>0</v>
      </c>
      <c r="G94" s="117">
        <v>0</v>
      </c>
      <c r="H94" s="117">
        <v>0</v>
      </c>
      <c r="I94" s="117">
        <v>0</v>
      </c>
      <c r="J94" s="117">
        <v>0</v>
      </c>
      <c r="K94" s="117">
        <v>0</v>
      </c>
      <c r="L94" s="118">
        <v>0</v>
      </c>
      <c r="M94" s="68"/>
    </row>
    <row r="95" spans="1:13">
      <c r="A95" s="190" t="str">
        <f t="shared" ref="A95:A97" si="37">A90</f>
        <v>Прямые затраты 1 ед</v>
      </c>
      <c r="B95" s="121">
        <v>0</v>
      </c>
      <c r="C95" s="165">
        <v>0</v>
      </c>
      <c r="D95" s="166">
        <v>0</v>
      </c>
      <c r="E95" s="121">
        <v>0</v>
      </c>
      <c r="F95" s="121">
        <v>0</v>
      </c>
      <c r="G95" s="121">
        <v>0</v>
      </c>
      <c r="H95" s="121">
        <v>0</v>
      </c>
      <c r="I95" s="121">
        <v>0</v>
      </c>
      <c r="J95" s="121">
        <v>0</v>
      </c>
      <c r="K95" s="121">
        <v>0</v>
      </c>
      <c r="L95" s="122">
        <v>0</v>
      </c>
      <c r="M95" s="68" t="s">
        <v>118</v>
      </c>
    </row>
    <row r="96" spans="1:13">
      <c r="A96" s="136" t="str">
        <f t="shared" si="37"/>
        <v>Вклад в покрытие пост-ных затрат</v>
      </c>
      <c r="B96" s="191">
        <f>B94-B95</f>
        <v>0</v>
      </c>
      <c r="C96" s="192">
        <f t="shared" ref="C96:L96" si="38">C94-C95</f>
        <v>0</v>
      </c>
      <c r="D96" s="193">
        <f t="shared" si="38"/>
        <v>0</v>
      </c>
      <c r="E96" s="191">
        <f t="shared" si="38"/>
        <v>0</v>
      </c>
      <c r="F96" s="191">
        <f t="shared" si="38"/>
        <v>0</v>
      </c>
      <c r="G96" s="191">
        <f t="shared" si="38"/>
        <v>0</v>
      </c>
      <c r="H96" s="191">
        <f t="shared" si="38"/>
        <v>0</v>
      </c>
      <c r="I96" s="191">
        <f t="shared" si="38"/>
        <v>0</v>
      </c>
      <c r="J96" s="191">
        <f t="shared" si="38"/>
        <v>0</v>
      </c>
      <c r="K96" s="191">
        <f t="shared" si="38"/>
        <v>0</v>
      </c>
      <c r="L96" s="194">
        <f t="shared" si="38"/>
        <v>0</v>
      </c>
      <c r="M96" s="68"/>
    </row>
    <row r="97" spans="1:13">
      <c r="A97" s="132" t="str">
        <f t="shared" si="37"/>
        <v>Маржинальность</v>
      </c>
      <c r="B97" s="195">
        <f t="shared" ref="B97" si="39">IF(B94&lt;&gt;0,1-B95/B94,0)</f>
        <v>0</v>
      </c>
      <c r="C97" s="196">
        <f t="shared" ref="C97:L97" si="40">IF(C94&lt;&gt;0,C95/C94,0)</f>
        <v>0</v>
      </c>
      <c r="D97" s="197">
        <f t="shared" si="40"/>
        <v>0</v>
      </c>
      <c r="E97" s="195">
        <f t="shared" si="40"/>
        <v>0</v>
      </c>
      <c r="F97" s="195">
        <f t="shared" si="40"/>
        <v>0</v>
      </c>
      <c r="G97" s="195">
        <f t="shared" si="40"/>
        <v>0</v>
      </c>
      <c r="H97" s="195">
        <f t="shared" si="40"/>
        <v>0</v>
      </c>
      <c r="I97" s="195">
        <f t="shared" si="40"/>
        <v>0</v>
      </c>
      <c r="J97" s="195">
        <f t="shared" si="40"/>
        <v>0</v>
      </c>
      <c r="K97" s="195">
        <f t="shared" si="40"/>
        <v>0</v>
      </c>
      <c r="L97" s="72">
        <f t="shared" si="40"/>
        <v>0</v>
      </c>
      <c r="M97" s="68"/>
    </row>
    <row r="98" spans="1:13">
      <c r="A98" s="187" t="s">
        <v>123</v>
      </c>
      <c r="B98" s="34"/>
      <c r="C98" s="188"/>
      <c r="D98" s="189"/>
      <c r="E98" s="141"/>
      <c r="F98" s="141"/>
      <c r="G98" s="141"/>
      <c r="H98" s="141"/>
      <c r="I98" s="141"/>
      <c r="J98" s="141"/>
      <c r="K98" s="141"/>
      <c r="L98" s="142"/>
      <c r="M98" s="68"/>
    </row>
    <row r="99" spans="1:13">
      <c r="A99" s="159" t="str">
        <f>A94</f>
        <v>Цена реализации 1 ед</v>
      </c>
      <c r="B99" s="117">
        <v>0</v>
      </c>
      <c r="C99" s="163">
        <v>0</v>
      </c>
      <c r="D99" s="164">
        <v>0</v>
      </c>
      <c r="E99" s="117">
        <v>0</v>
      </c>
      <c r="F99" s="117">
        <v>0</v>
      </c>
      <c r="G99" s="117">
        <v>0</v>
      </c>
      <c r="H99" s="117">
        <v>0</v>
      </c>
      <c r="I99" s="117">
        <v>0</v>
      </c>
      <c r="J99" s="117">
        <v>0</v>
      </c>
      <c r="K99" s="117">
        <v>0</v>
      </c>
      <c r="L99" s="118">
        <v>0</v>
      </c>
      <c r="M99" s="68"/>
    </row>
    <row r="100" spans="1:13">
      <c r="A100" s="190" t="str">
        <f t="shared" ref="A100:A102" si="41">A95</f>
        <v>Прямые затраты 1 ед</v>
      </c>
      <c r="B100" s="121">
        <v>0</v>
      </c>
      <c r="C100" s="165">
        <v>0</v>
      </c>
      <c r="D100" s="166">
        <v>0</v>
      </c>
      <c r="E100" s="121">
        <v>0</v>
      </c>
      <c r="F100" s="121">
        <v>0</v>
      </c>
      <c r="G100" s="121">
        <v>0</v>
      </c>
      <c r="H100" s="121">
        <v>0</v>
      </c>
      <c r="I100" s="121">
        <v>0</v>
      </c>
      <c r="J100" s="121">
        <v>0</v>
      </c>
      <c r="K100" s="121">
        <v>0</v>
      </c>
      <c r="L100" s="122">
        <v>0</v>
      </c>
      <c r="M100" s="68" t="s">
        <v>118</v>
      </c>
    </row>
    <row r="101" spans="1:13">
      <c r="A101" s="136" t="str">
        <f t="shared" si="41"/>
        <v>Вклад в покрытие пост-ных затрат</v>
      </c>
      <c r="B101" s="191">
        <f>B99-B100</f>
        <v>0</v>
      </c>
      <c r="C101" s="192">
        <f t="shared" ref="C101:L101" si="42">C99-C100</f>
        <v>0</v>
      </c>
      <c r="D101" s="193">
        <f t="shared" si="42"/>
        <v>0</v>
      </c>
      <c r="E101" s="191">
        <f t="shared" si="42"/>
        <v>0</v>
      </c>
      <c r="F101" s="191">
        <f t="shared" si="42"/>
        <v>0</v>
      </c>
      <c r="G101" s="191">
        <f t="shared" si="42"/>
        <v>0</v>
      </c>
      <c r="H101" s="191">
        <f t="shared" si="42"/>
        <v>0</v>
      </c>
      <c r="I101" s="191">
        <f t="shared" si="42"/>
        <v>0</v>
      </c>
      <c r="J101" s="191">
        <f t="shared" si="42"/>
        <v>0</v>
      </c>
      <c r="K101" s="191">
        <f t="shared" si="42"/>
        <v>0</v>
      </c>
      <c r="L101" s="194">
        <f t="shared" si="42"/>
        <v>0</v>
      </c>
      <c r="M101" s="68"/>
    </row>
    <row r="102" spans="1:13">
      <c r="A102" s="132" t="str">
        <f t="shared" si="41"/>
        <v>Маржинальность</v>
      </c>
      <c r="B102" s="195">
        <f t="shared" ref="B102" si="43">IF(B99&lt;&gt;0,1-B100/B99,0)</f>
        <v>0</v>
      </c>
      <c r="C102" s="196">
        <f t="shared" ref="C102:L102" si="44">IF(C99&lt;&gt;0,C100/C99,0)</f>
        <v>0</v>
      </c>
      <c r="D102" s="197">
        <f t="shared" si="44"/>
        <v>0</v>
      </c>
      <c r="E102" s="195">
        <f t="shared" si="44"/>
        <v>0</v>
      </c>
      <c r="F102" s="195">
        <f t="shared" si="44"/>
        <v>0</v>
      </c>
      <c r="G102" s="195">
        <f t="shared" si="44"/>
        <v>0</v>
      </c>
      <c r="H102" s="195">
        <f t="shared" si="44"/>
        <v>0</v>
      </c>
      <c r="I102" s="195">
        <f t="shared" si="44"/>
        <v>0</v>
      </c>
      <c r="J102" s="195">
        <f t="shared" si="44"/>
        <v>0</v>
      </c>
      <c r="K102" s="195">
        <f t="shared" si="44"/>
        <v>0</v>
      </c>
      <c r="L102" s="72">
        <f t="shared" si="44"/>
        <v>0</v>
      </c>
      <c r="M102" s="68"/>
    </row>
    <row r="103" spans="1:13">
      <c r="A103" s="187" t="s">
        <v>124</v>
      </c>
      <c r="B103" s="34"/>
      <c r="C103" s="188"/>
      <c r="D103" s="189"/>
      <c r="E103" s="141"/>
      <c r="F103" s="141"/>
      <c r="G103" s="141"/>
      <c r="H103" s="141"/>
      <c r="I103" s="141"/>
      <c r="J103" s="141"/>
      <c r="K103" s="141"/>
      <c r="L103" s="142"/>
      <c r="M103" s="68"/>
    </row>
    <row r="104" spans="1:13">
      <c r="A104" s="159" t="str">
        <f>A99</f>
        <v>Цена реализации 1 ед</v>
      </c>
      <c r="B104" s="117">
        <v>0</v>
      </c>
      <c r="C104" s="163">
        <v>0</v>
      </c>
      <c r="D104" s="164">
        <v>0</v>
      </c>
      <c r="E104" s="117">
        <v>0</v>
      </c>
      <c r="F104" s="117">
        <v>0</v>
      </c>
      <c r="G104" s="117">
        <v>0</v>
      </c>
      <c r="H104" s="117">
        <v>0</v>
      </c>
      <c r="I104" s="117">
        <v>0</v>
      </c>
      <c r="J104" s="117">
        <v>0</v>
      </c>
      <c r="K104" s="117">
        <v>0</v>
      </c>
      <c r="L104" s="118">
        <v>0</v>
      </c>
      <c r="M104" s="68"/>
    </row>
    <row r="105" spans="1:13">
      <c r="A105" s="190" t="str">
        <f t="shared" ref="A105:A107" si="45">A100</f>
        <v>Прямые затраты 1 ед</v>
      </c>
      <c r="B105" s="121">
        <v>0</v>
      </c>
      <c r="C105" s="165">
        <v>0</v>
      </c>
      <c r="D105" s="166">
        <v>0</v>
      </c>
      <c r="E105" s="121">
        <v>0</v>
      </c>
      <c r="F105" s="121">
        <v>0</v>
      </c>
      <c r="G105" s="121">
        <v>0</v>
      </c>
      <c r="H105" s="121">
        <v>0</v>
      </c>
      <c r="I105" s="121">
        <v>0</v>
      </c>
      <c r="J105" s="121">
        <v>0</v>
      </c>
      <c r="K105" s="121">
        <v>0</v>
      </c>
      <c r="L105" s="122">
        <v>0</v>
      </c>
      <c r="M105" s="68" t="s">
        <v>118</v>
      </c>
    </row>
    <row r="106" spans="1:13">
      <c r="A106" s="136" t="str">
        <f t="shared" si="45"/>
        <v>Вклад в покрытие пост-ных затрат</v>
      </c>
      <c r="B106" s="191">
        <f>B104-B105</f>
        <v>0</v>
      </c>
      <c r="C106" s="192">
        <f t="shared" ref="C106:L106" si="46">C104-C105</f>
        <v>0</v>
      </c>
      <c r="D106" s="193">
        <f t="shared" si="46"/>
        <v>0</v>
      </c>
      <c r="E106" s="191">
        <f t="shared" si="46"/>
        <v>0</v>
      </c>
      <c r="F106" s="191">
        <f t="shared" si="46"/>
        <v>0</v>
      </c>
      <c r="G106" s="191">
        <f t="shared" si="46"/>
        <v>0</v>
      </c>
      <c r="H106" s="191">
        <f t="shared" si="46"/>
        <v>0</v>
      </c>
      <c r="I106" s="191">
        <f t="shared" si="46"/>
        <v>0</v>
      </c>
      <c r="J106" s="191">
        <f t="shared" si="46"/>
        <v>0</v>
      </c>
      <c r="K106" s="191">
        <f t="shared" si="46"/>
        <v>0</v>
      </c>
      <c r="L106" s="194">
        <f t="shared" si="46"/>
        <v>0</v>
      </c>
      <c r="M106" s="68"/>
    </row>
    <row r="107" spans="1:13" ht="15.75" thickBot="1">
      <c r="A107" s="149" t="str">
        <f t="shared" si="45"/>
        <v>Маржинальность</v>
      </c>
      <c r="B107" s="198">
        <f t="shared" ref="B107" si="47">IF(B104&lt;&gt;0,1-B105/B104,0)</f>
        <v>0</v>
      </c>
      <c r="C107" s="199">
        <f t="shared" ref="C107:L107" si="48">IF(C104&lt;&gt;0,C105/C104,0)</f>
        <v>0</v>
      </c>
      <c r="D107" s="200">
        <f t="shared" si="48"/>
        <v>0</v>
      </c>
      <c r="E107" s="198">
        <f t="shared" si="48"/>
        <v>0</v>
      </c>
      <c r="F107" s="198">
        <f t="shared" si="48"/>
        <v>0</v>
      </c>
      <c r="G107" s="198">
        <f t="shared" si="48"/>
        <v>0</v>
      </c>
      <c r="H107" s="198">
        <f t="shared" si="48"/>
        <v>0</v>
      </c>
      <c r="I107" s="198">
        <f t="shared" si="48"/>
        <v>0</v>
      </c>
      <c r="J107" s="198">
        <f t="shared" si="48"/>
        <v>0</v>
      </c>
      <c r="K107" s="198">
        <f t="shared" si="48"/>
        <v>0</v>
      </c>
      <c r="L107" s="201">
        <f t="shared" si="48"/>
        <v>0</v>
      </c>
      <c r="M107" s="68"/>
    </row>
    <row r="108" spans="1:13">
      <c r="A108" s="68"/>
      <c r="B108" s="68"/>
      <c r="C108" s="68"/>
      <c r="D108" s="68"/>
      <c r="E108" s="68"/>
      <c r="F108" s="68"/>
      <c r="G108" s="68"/>
      <c r="H108" s="68"/>
      <c r="I108" s="68"/>
      <c r="J108" s="68"/>
      <c r="K108" s="68"/>
      <c r="L108" s="68"/>
      <c r="M108" s="68"/>
    </row>
    <row r="109" spans="1:13" ht="15.75" hidden="1">
      <c r="A109" s="29" t="s">
        <v>125</v>
      </c>
      <c r="B109" s="68"/>
      <c r="C109" s="68"/>
      <c r="D109" s="68"/>
      <c r="E109" s="68"/>
      <c r="F109" s="68"/>
      <c r="G109" s="68"/>
      <c r="H109" s="68"/>
      <c r="I109" s="68"/>
      <c r="J109" s="68"/>
      <c r="K109" s="68"/>
      <c r="L109" s="68"/>
      <c r="M109" s="68"/>
    </row>
    <row r="110" spans="1:13" hidden="1">
      <c r="A110" s="68"/>
      <c r="B110" s="68"/>
      <c r="C110" s="68"/>
      <c r="D110" s="68"/>
      <c r="E110" s="68"/>
      <c r="F110" s="68"/>
      <c r="G110" s="68"/>
      <c r="H110" s="68"/>
      <c r="I110" s="68"/>
      <c r="J110" s="68"/>
      <c r="K110" s="68"/>
      <c r="L110" s="68"/>
      <c r="M110" s="68"/>
    </row>
    <row r="111" spans="1:13" ht="15.75" hidden="1" thickBot="1">
      <c r="A111" s="108" t="s">
        <v>126</v>
      </c>
      <c r="B111" s="96">
        <f t="shared" ref="B111:L111" si="49">B82</f>
        <v>2018</v>
      </c>
      <c r="C111" s="155">
        <f t="shared" si="49"/>
        <v>2019</v>
      </c>
      <c r="D111" s="156">
        <f t="shared" si="49"/>
        <v>2020</v>
      </c>
      <c r="E111" s="96">
        <f t="shared" si="49"/>
        <v>2021</v>
      </c>
      <c r="F111" s="96">
        <f t="shared" si="49"/>
        <v>2022</v>
      </c>
      <c r="G111" s="96">
        <f t="shared" si="49"/>
        <v>2023</v>
      </c>
      <c r="H111" s="96">
        <f t="shared" si="49"/>
        <v>2024</v>
      </c>
      <c r="I111" s="96">
        <f t="shared" si="49"/>
        <v>2025</v>
      </c>
      <c r="J111" s="96">
        <f t="shared" si="49"/>
        <v>2026</v>
      </c>
      <c r="K111" s="96">
        <f t="shared" si="49"/>
        <v>2027</v>
      </c>
      <c r="L111" s="97">
        <f t="shared" si="49"/>
        <v>2028</v>
      </c>
      <c r="M111" s="30"/>
    </row>
    <row r="112" spans="1:13" hidden="1">
      <c r="A112" s="109" t="str">
        <f>A69</f>
        <v>Выручка</v>
      </c>
      <c r="B112" s="110">
        <v>0</v>
      </c>
      <c r="C112" s="157">
        <v>0</v>
      </c>
      <c r="D112" s="158">
        <v>0</v>
      </c>
      <c r="E112" s="110">
        <v>0</v>
      </c>
      <c r="F112" s="110">
        <v>0</v>
      </c>
      <c r="G112" s="110">
        <v>0</v>
      </c>
      <c r="H112" s="110">
        <v>0</v>
      </c>
      <c r="I112" s="110">
        <v>0</v>
      </c>
      <c r="J112" s="110">
        <v>0</v>
      </c>
      <c r="K112" s="110">
        <v>0</v>
      </c>
      <c r="L112" s="111">
        <v>0</v>
      </c>
      <c r="M112" s="30"/>
    </row>
    <row r="113" spans="1:12" hidden="1">
      <c r="A113" s="109" t="str">
        <f t="shared" ref="A113:A123" si="50">A70</f>
        <v>EBITDA</v>
      </c>
      <c r="B113" s="110">
        <v>0</v>
      </c>
      <c r="C113" s="157">
        <v>0</v>
      </c>
      <c r="D113" s="158">
        <v>0</v>
      </c>
      <c r="E113" s="110">
        <v>0</v>
      </c>
      <c r="F113" s="110">
        <v>0</v>
      </c>
      <c r="G113" s="110">
        <v>0</v>
      </c>
      <c r="H113" s="110">
        <v>0</v>
      </c>
      <c r="I113" s="110">
        <v>0</v>
      </c>
      <c r="J113" s="110">
        <v>0</v>
      </c>
      <c r="K113" s="110">
        <v>0</v>
      </c>
      <c r="L113" s="122">
        <v>0</v>
      </c>
    </row>
    <row r="114" spans="1:12" hidden="1">
      <c r="A114" s="159" t="str">
        <f t="shared" si="50"/>
        <v>Маржа EBITDA</v>
      </c>
      <c r="B114" s="160">
        <f t="shared" ref="B114:L114" si="51">IF(B112&lt;&gt;0,B113/B112,0)</f>
        <v>0</v>
      </c>
      <c r="C114" s="161">
        <f t="shared" si="51"/>
        <v>0</v>
      </c>
      <c r="D114" s="162">
        <f t="shared" si="51"/>
        <v>0</v>
      </c>
      <c r="E114" s="160">
        <f t="shared" si="51"/>
        <v>0</v>
      </c>
      <c r="F114" s="160">
        <f t="shared" si="51"/>
        <v>0</v>
      </c>
      <c r="G114" s="160">
        <f t="shared" si="51"/>
        <v>0</v>
      </c>
      <c r="H114" s="160">
        <f t="shared" si="51"/>
        <v>0</v>
      </c>
      <c r="I114" s="160">
        <f t="shared" si="51"/>
        <v>0</v>
      </c>
      <c r="J114" s="160">
        <f t="shared" si="51"/>
        <v>0</v>
      </c>
      <c r="K114" s="160">
        <f t="shared" si="51"/>
        <v>0</v>
      </c>
      <c r="L114" s="55">
        <f t="shared" si="51"/>
        <v>0</v>
      </c>
    </row>
    <row r="115" spans="1:12" hidden="1">
      <c r="A115" s="136" t="str">
        <f t="shared" si="50"/>
        <v>Долг</v>
      </c>
      <c r="B115" s="117">
        <v>0</v>
      </c>
      <c r="C115" s="163">
        <v>0</v>
      </c>
      <c r="D115" s="164">
        <v>0</v>
      </c>
      <c r="E115" s="117">
        <v>0</v>
      </c>
      <c r="F115" s="117">
        <v>0</v>
      </c>
      <c r="G115" s="117">
        <v>0</v>
      </c>
      <c r="H115" s="117">
        <v>0</v>
      </c>
      <c r="I115" s="117">
        <v>0</v>
      </c>
      <c r="J115" s="117">
        <v>0</v>
      </c>
      <c r="K115" s="117">
        <v>0</v>
      </c>
      <c r="L115" s="118">
        <v>0</v>
      </c>
    </row>
    <row r="116" spans="1:12" hidden="1">
      <c r="A116" s="132" t="str">
        <f t="shared" si="50"/>
        <v>Чистый долг</v>
      </c>
      <c r="B116" s="121">
        <v>0</v>
      </c>
      <c r="C116" s="165">
        <v>0</v>
      </c>
      <c r="D116" s="166">
        <v>0</v>
      </c>
      <c r="E116" s="121">
        <v>0</v>
      </c>
      <c r="F116" s="121">
        <v>0</v>
      </c>
      <c r="G116" s="121">
        <v>0</v>
      </c>
      <c r="H116" s="121">
        <v>0</v>
      </c>
      <c r="I116" s="121">
        <v>0</v>
      </c>
      <c r="J116" s="121">
        <v>0</v>
      </c>
      <c r="K116" s="121">
        <v>0</v>
      </c>
      <c r="L116" s="122">
        <v>0</v>
      </c>
    </row>
    <row r="117" spans="1:12" hidden="1">
      <c r="A117" s="136" t="str">
        <f t="shared" si="50"/>
        <v>CFADS</v>
      </c>
      <c r="B117" s="117">
        <v>0</v>
      </c>
      <c r="C117" s="163">
        <v>0</v>
      </c>
      <c r="D117" s="164">
        <v>0</v>
      </c>
      <c r="E117" s="117">
        <v>0</v>
      </c>
      <c r="F117" s="117">
        <v>0</v>
      </c>
      <c r="G117" s="117">
        <v>0</v>
      </c>
      <c r="H117" s="117">
        <v>0</v>
      </c>
      <c r="I117" s="117">
        <v>0</v>
      </c>
      <c r="J117" s="117">
        <v>0</v>
      </c>
      <c r="K117" s="117">
        <v>0</v>
      </c>
      <c r="L117" s="118">
        <v>0</v>
      </c>
    </row>
    <row r="118" spans="1:12" hidden="1">
      <c r="A118" s="109" t="str">
        <f t="shared" si="50"/>
        <v>Обслуживание основного долга</v>
      </c>
      <c r="B118" s="110">
        <v>0</v>
      </c>
      <c r="C118" s="157">
        <v>0</v>
      </c>
      <c r="D118" s="158">
        <v>0</v>
      </c>
      <c r="E118" s="110">
        <v>0</v>
      </c>
      <c r="F118" s="110">
        <v>0</v>
      </c>
      <c r="G118" s="110">
        <v>0</v>
      </c>
      <c r="H118" s="110">
        <v>0</v>
      </c>
      <c r="I118" s="110">
        <v>0</v>
      </c>
      <c r="J118" s="110">
        <v>0</v>
      </c>
      <c r="K118" s="110">
        <v>0</v>
      </c>
      <c r="L118" s="111">
        <v>0</v>
      </c>
    </row>
    <row r="119" spans="1:12" hidden="1">
      <c r="A119" s="132" t="str">
        <f t="shared" si="50"/>
        <v>Процентные расходы</v>
      </c>
      <c r="B119" s="121">
        <v>0</v>
      </c>
      <c r="C119" s="165">
        <v>0</v>
      </c>
      <c r="D119" s="166">
        <v>0</v>
      </c>
      <c r="E119" s="121">
        <v>0</v>
      </c>
      <c r="F119" s="121">
        <v>0</v>
      </c>
      <c r="G119" s="121">
        <v>0</v>
      </c>
      <c r="H119" s="121">
        <v>0</v>
      </c>
      <c r="I119" s="121">
        <v>0</v>
      </c>
      <c r="J119" s="121">
        <v>0</v>
      </c>
      <c r="K119" s="121">
        <v>0</v>
      </c>
      <c r="L119" s="122">
        <v>0</v>
      </c>
    </row>
    <row r="120" spans="1:12" hidden="1">
      <c r="A120" s="140" t="str">
        <f t="shared" si="50"/>
        <v>Коэффициенты</v>
      </c>
      <c r="B120" s="34"/>
      <c r="C120" s="34"/>
      <c r="D120" s="141"/>
      <c r="E120" s="141"/>
      <c r="F120" s="141"/>
      <c r="G120" s="141"/>
      <c r="H120" s="141"/>
      <c r="I120" s="141"/>
      <c r="J120" s="141"/>
      <c r="K120" s="141"/>
      <c r="L120" s="142"/>
    </row>
    <row r="121" spans="1:12" hidden="1">
      <c r="A121" s="136" t="str">
        <f t="shared" si="50"/>
        <v>Долг/EBITDA</v>
      </c>
      <c r="B121" s="143">
        <f>IF(B113&lt;&gt;0,B115/B113,0)</f>
        <v>0</v>
      </c>
      <c r="C121" s="144">
        <f t="shared" ref="C121:L121" si="52">IF(C113&lt;&gt;0,C115/C113,0)</f>
        <v>0</v>
      </c>
      <c r="D121" s="167">
        <f t="shared" si="52"/>
        <v>0</v>
      </c>
      <c r="E121" s="143">
        <f t="shared" si="52"/>
        <v>0</v>
      </c>
      <c r="F121" s="143">
        <f t="shared" si="52"/>
        <v>0</v>
      </c>
      <c r="G121" s="143">
        <f t="shared" si="52"/>
        <v>0</v>
      </c>
      <c r="H121" s="143">
        <f t="shared" si="52"/>
        <v>0</v>
      </c>
      <c r="I121" s="143">
        <f t="shared" si="52"/>
        <v>0</v>
      </c>
      <c r="J121" s="143">
        <f t="shared" si="52"/>
        <v>0</v>
      </c>
      <c r="K121" s="143">
        <f t="shared" si="52"/>
        <v>0</v>
      </c>
      <c r="L121" s="145">
        <f t="shared" si="52"/>
        <v>0</v>
      </c>
    </row>
    <row r="122" spans="1:12" hidden="1">
      <c r="A122" s="109" t="str">
        <f t="shared" si="50"/>
        <v>Чистый долг/EBITDA</v>
      </c>
      <c r="B122" s="146">
        <f>IF(B113&lt;&gt;0,B116/B113,0)</f>
        <v>0</v>
      </c>
      <c r="C122" s="147">
        <f t="shared" ref="C122:L122" si="53">IF(C113&lt;&gt;0,C116/C113,0)</f>
        <v>0</v>
      </c>
      <c r="D122" s="168">
        <f t="shared" si="53"/>
        <v>0</v>
      </c>
      <c r="E122" s="146">
        <f t="shared" si="53"/>
        <v>0</v>
      </c>
      <c r="F122" s="146">
        <f t="shared" si="53"/>
        <v>0</v>
      </c>
      <c r="G122" s="146">
        <f t="shared" si="53"/>
        <v>0</v>
      </c>
      <c r="H122" s="146">
        <f t="shared" si="53"/>
        <v>0</v>
      </c>
      <c r="I122" s="146">
        <f t="shared" si="53"/>
        <v>0</v>
      </c>
      <c r="J122" s="146">
        <f t="shared" si="53"/>
        <v>0</v>
      </c>
      <c r="K122" s="146">
        <f t="shared" si="53"/>
        <v>0</v>
      </c>
      <c r="L122" s="148">
        <f t="shared" si="53"/>
        <v>0</v>
      </c>
    </row>
    <row r="123" spans="1:12" ht="15.75" hidden="1" thickBot="1">
      <c r="A123" s="149" t="str">
        <f t="shared" si="50"/>
        <v>DSCR</v>
      </c>
      <c r="B123" s="150">
        <f>IF(SUM(B118:B119)&lt;&gt;0,B117/SUM(B118:B119),0)</f>
        <v>0</v>
      </c>
      <c r="C123" s="151">
        <f t="shared" ref="C123:L123" si="54">IF(SUM(C118:C119)&lt;&gt;0,C117/SUM(C118:C119),0)</f>
        <v>0</v>
      </c>
      <c r="D123" s="169">
        <f t="shared" si="54"/>
        <v>0</v>
      </c>
      <c r="E123" s="150">
        <f t="shared" si="54"/>
        <v>0</v>
      </c>
      <c r="F123" s="150">
        <f t="shared" si="54"/>
        <v>0</v>
      </c>
      <c r="G123" s="170">
        <f t="shared" si="54"/>
        <v>0</v>
      </c>
      <c r="H123" s="170">
        <f t="shared" si="54"/>
        <v>0</v>
      </c>
      <c r="I123" s="170">
        <f t="shared" si="54"/>
        <v>0</v>
      </c>
      <c r="J123" s="170">
        <f t="shared" si="54"/>
        <v>0</v>
      </c>
      <c r="K123" s="170">
        <f t="shared" si="54"/>
        <v>0</v>
      </c>
      <c r="L123" s="171">
        <f t="shared" si="54"/>
        <v>0</v>
      </c>
    </row>
    <row r="124" spans="1:12" hidden="1">
      <c r="A124" s="68"/>
      <c r="B124" s="68"/>
      <c r="C124" s="68"/>
      <c r="D124" s="68"/>
      <c r="E124" s="68"/>
      <c r="F124" s="68"/>
      <c r="G124" s="68"/>
      <c r="H124" s="68"/>
      <c r="I124" s="68"/>
      <c r="J124" s="68"/>
      <c r="K124" s="68"/>
      <c r="L124" s="68"/>
    </row>
    <row r="125" spans="1:12" ht="15.75" hidden="1" thickBot="1">
      <c r="A125" s="108" t="s">
        <v>127</v>
      </c>
      <c r="B125" s="96">
        <f>B111</f>
        <v>2018</v>
      </c>
      <c r="C125" s="155">
        <f t="shared" ref="C125:L125" si="55">C111</f>
        <v>2019</v>
      </c>
      <c r="D125" s="156">
        <f t="shared" si="55"/>
        <v>2020</v>
      </c>
      <c r="E125" s="96">
        <f t="shared" si="55"/>
        <v>2021</v>
      </c>
      <c r="F125" s="96">
        <f t="shared" si="55"/>
        <v>2022</v>
      </c>
      <c r="G125" s="96">
        <f t="shared" si="55"/>
        <v>2023</v>
      </c>
      <c r="H125" s="96">
        <f t="shared" si="55"/>
        <v>2024</v>
      </c>
      <c r="I125" s="96">
        <f t="shared" si="55"/>
        <v>2025</v>
      </c>
      <c r="J125" s="96">
        <f t="shared" si="55"/>
        <v>2026</v>
      </c>
      <c r="K125" s="96">
        <f t="shared" si="55"/>
        <v>2027</v>
      </c>
      <c r="L125" s="97">
        <f t="shared" si="55"/>
        <v>2028</v>
      </c>
    </row>
    <row r="126" spans="1:12" hidden="1">
      <c r="A126" s="109" t="str">
        <f>A112</f>
        <v>Выручка</v>
      </c>
      <c r="B126" s="110">
        <v>0</v>
      </c>
      <c r="C126" s="157">
        <v>0</v>
      </c>
      <c r="D126" s="158">
        <v>0</v>
      </c>
      <c r="E126" s="110">
        <v>0</v>
      </c>
      <c r="F126" s="110">
        <v>0</v>
      </c>
      <c r="G126" s="110">
        <v>0</v>
      </c>
      <c r="H126" s="110">
        <v>0</v>
      </c>
      <c r="I126" s="110">
        <v>0</v>
      </c>
      <c r="J126" s="110">
        <v>0</v>
      </c>
      <c r="K126" s="110">
        <v>0</v>
      </c>
      <c r="L126" s="111">
        <v>0</v>
      </c>
    </row>
    <row r="127" spans="1:12" hidden="1">
      <c r="A127" s="109" t="str">
        <f t="shared" ref="A127:A137" si="56">A113</f>
        <v>EBITDA</v>
      </c>
      <c r="B127" s="110">
        <v>0</v>
      </c>
      <c r="C127" s="157">
        <v>0</v>
      </c>
      <c r="D127" s="158">
        <v>0</v>
      </c>
      <c r="E127" s="110">
        <v>0</v>
      </c>
      <c r="F127" s="110">
        <v>0</v>
      </c>
      <c r="G127" s="110">
        <v>0</v>
      </c>
      <c r="H127" s="110">
        <v>0</v>
      </c>
      <c r="I127" s="110">
        <v>0</v>
      </c>
      <c r="J127" s="110">
        <v>0</v>
      </c>
      <c r="K127" s="110">
        <v>0</v>
      </c>
      <c r="L127" s="122">
        <v>0</v>
      </c>
    </row>
    <row r="128" spans="1:12" hidden="1">
      <c r="A128" s="159" t="str">
        <f t="shared" si="56"/>
        <v>Маржа EBITDA</v>
      </c>
      <c r="B128" s="160">
        <f t="shared" ref="B128:L128" si="57">IF(B126&lt;&gt;0,B127/B126,0)</f>
        <v>0</v>
      </c>
      <c r="C128" s="161">
        <f t="shared" si="57"/>
        <v>0</v>
      </c>
      <c r="D128" s="162">
        <f t="shared" si="57"/>
        <v>0</v>
      </c>
      <c r="E128" s="160">
        <f t="shared" si="57"/>
        <v>0</v>
      </c>
      <c r="F128" s="160">
        <f t="shared" si="57"/>
        <v>0</v>
      </c>
      <c r="G128" s="160">
        <f t="shared" si="57"/>
        <v>0</v>
      </c>
      <c r="H128" s="160">
        <f t="shared" si="57"/>
        <v>0</v>
      </c>
      <c r="I128" s="160">
        <f t="shared" si="57"/>
        <v>0</v>
      </c>
      <c r="J128" s="160">
        <f t="shared" si="57"/>
        <v>0</v>
      </c>
      <c r="K128" s="160">
        <f t="shared" si="57"/>
        <v>0</v>
      </c>
      <c r="L128" s="55">
        <f t="shared" si="57"/>
        <v>0</v>
      </c>
    </row>
    <row r="129" spans="1:12" hidden="1">
      <c r="A129" s="136" t="str">
        <f t="shared" si="56"/>
        <v>Долг</v>
      </c>
      <c r="B129" s="117">
        <v>0</v>
      </c>
      <c r="C129" s="163">
        <v>0</v>
      </c>
      <c r="D129" s="164">
        <v>0</v>
      </c>
      <c r="E129" s="117">
        <v>0</v>
      </c>
      <c r="F129" s="117">
        <v>0</v>
      </c>
      <c r="G129" s="117">
        <v>0</v>
      </c>
      <c r="H129" s="117">
        <v>0</v>
      </c>
      <c r="I129" s="117">
        <v>0</v>
      </c>
      <c r="J129" s="117">
        <v>0</v>
      </c>
      <c r="K129" s="117">
        <v>0</v>
      </c>
      <c r="L129" s="118">
        <v>0</v>
      </c>
    </row>
    <row r="130" spans="1:12" hidden="1">
      <c r="A130" s="132" t="str">
        <f t="shared" si="56"/>
        <v>Чистый долг</v>
      </c>
      <c r="B130" s="121">
        <v>0</v>
      </c>
      <c r="C130" s="165">
        <v>0</v>
      </c>
      <c r="D130" s="166">
        <v>0</v>
      </c>
      <c r="E130" s="121">
        <v>0</v>
      </c>
      <c r="F130" s="121">
        <v>0</v>
      </c>
      <c r="G130" s="121">
        <v>0</v>
      </c>
      <c r="H130" s="121">
        <v>0</v>
      </c>
      <c r="I130" s="121">
        <v>0</v>
      </c>
      <c r="J130" s="121">
        <v>0</v>
      </c>
      <c r="K130" s="121">
        <v>0</v>
      </c>
      <c r="L130" s="122">
        <v>0</v>
      </c>
    </row>
    <row r="131" spans="1:12" hidden="1">
      <c r="A131" s="136" t="str">
        <f t="shared" si="56"/>
        <v>CFADS</v>
      </c>
      <c r="B131" s="117">
        <v>0</v>
      </c>
      <c r="C131" s="163">
        <v>0</v>
      </c>
      <c r="D131" s="164">
        <v>0</v>
      </c>
      <c r="E131" s="117">
        <v>0</v>
      </c>
      <c r="F131" s="117">
        <v>0</v>
      </c>
      <c r="G131" s="117">
        <v>0</v>
      </c>
      <c r="H131" s="117">
        <v>0</v>
      </c>
      <c r="I131" s="117">
        <v>0</v>
      </c>
      <c r="J131" s="117">
        <v>0</v>
      </c>
      <c r="K131" s="117">
        <v>0</v>
      </c>
      <c r="L131" s="118">
        <v>0</v>
      </c>
    </row>
    <row r="132" spans="1:12" hidden="1">
      <c r="A132" s="109" t="str">
        <f t="shared" si="56"/>
        <v>Обслуживание основного долга</v>
      </c>
      <c r="B132" s="110">
        <v>0</v>
      </c>
      <c r="C132" s="157">
        <v>0</v>
      </c>
      <c r="D132" s="158">
        <v>0</v>
      </c>
      <c r="E132" s="110">
        <v>0</v>
      </c>
      <c r="F132" s="110">
        <v>0</v>
      </c>
      <c r="G132" s="110">
        <v>0</v>
      </c>
      <c r="H132" s="110">
        <v>0</v>
      </c>
      <c r="I132" s="110">
        <v>0</v>
      </c>
      <c r="J132" s="110">
        <v>0</v>
      </c>
      <c r="K132" s="110">
        <v>0</v>
      </c>
      <c r="L132" s="111">
        <v>0</v>
      </c>
    </row>
    <row r="133" spans="1:12" hidden="1">
      <c r="A133" s="132" t="str">
        <f t="shared" si="56"/>
        <v>Процентные расходы</v>
      </c>
      <c r="B133" s="121">
        <v>0</v>
      </c>
      <c r="C133" s="165">
        <v>0</v>
      </c>
      <c r="D133" s="166">
        <v>0</v>
      </c>
      <c r="E133" s="121">
        <v>0</v>
      </c>
      <c r="F133" s="121">
        <v>0</v>
      </c>
      <c r="G133" s="121">
        <v>0</v>
      </c>
      <c r="H133" s="121">
        <v>0</v>
      </c>
      <c r="I133" s="121">
        <v>0</v>
      </c>
      <c r="J133" s="121">
        <v>0</v>
      </c>
      <c r="K133" s="121">
        <v>0</v>
      </c>
      <c r="L133" s="122">
        <v>0</v>
      </c>
    </row>
    <row r="134" spans="1:12" hidden="1">
      <c r="A134" s="140" t="str">
        <f t="shared" si="56"/>
        <v>Коэффициенты</v>
      </c>
      <c r="B134" s="34"/>
      <c r="C134" s="34"/>
      <c r="D134" s="141"/>
      <c r="E134" s="141"/>
      <c r="F134" s="141"/>
      <c r="G134" s="141"/>
      <c r="H134" s="141"/>
      <c r="I134" s="141"/>
      <c r="J134" s="141"/>
      <c r="K134" s="141"/>
      <c r="L134" s="142"/>
    </row>
    <row r="135" spans="1:12" hidden="1">
      <c r="A135" s="136" t="str">
        <f t="shared" si="56"/>
        <v>Долг/EBITDA</v>
      </c>
      <c r="B135" s="143">
        <f>IF(B127&lt;&gt;0,B129/B127,0)</f>
        <v>0</v>
      </c>
      <c r="C135" s="144">
        <f t="shared" ref="C135:L135" si="58">IF(C127&lt;&gt;0,C129/C127,0)</f>
        <v>0</v>
      </c>
      <c r="D135" s="167">
        <f t="shared" si="58"/>
        <v>0</v>
      </c>
      <c r="E135" s="143">
        <f t="shared" si="58"/>
        <v>0</v>
      </c>
      <c r="F135" s="143">
        <f t="shared" si="58"/>
        <v>0</v>
      </c>
      <c r="G135" s="143">
        <f t="shared" si="58"/>
        <v>0</v>
      </c>
      <c r="H135" s="143">
        <f t="shared" si="58"/>
        <v>0</v>
      </c>
      <c r="I135" s="143">
        <f t="shared" si="58"/>
        <v>0</v>
      </c>
      <c r="J135" s="143">
        <f t="shared" si="58"/>
        <v>0</v>
      </c>
      <c r="K135" s="143">
        <f t="shared" si="58"/>
        <v>0</v>
      </c>
      <c r="L135" s="145">
        <f t="shared" si="58"/>
        <v>0</v>
      </c>
    </row>
    <row r="136" spans="1:12" hidden="1">
      <c r="A136" s="109" t="str">
        <f t="shared" si="56"/>
        <v>Чистый долг/EBITDA</v>
      </c>
      <c r="B136" s="146">
        <f>IF(B127&lt;&gt;0,B130/B127,0)</f>
        <v>0</v>
      </c>
      <c r="C136" s="147">
        <f t="shared" ref="C136:L136" si="59">IF(C127&lt;&gt;0,C130/C127,0)</f>
        <v>0</v>
      </c>
      <c r="D136" s="168">
        <f t="shared" si="59"/>
        <v>0</v>
      </c>
      <c r="E136" s="146">
        <f t="shared" si="59"/>
        <v>0</v>
      </c>
      <c r="F136" s="146">
        <f t="shared" si="59"/>
        <v>0</v>
      </c>
      <c r="G136" s="146">
        <f t="shared" si="59"/>
        <v>0</v>
      </c>
      <c r="H136" s="146">
        <f t="shared" si="59"/>
        <v>0</v>
      </c>
      <c r="I136" s="146">
        <f t="shared" si="59"/>
        <v>0</v>
      </c>
      <c r="J136" s="146">
        <f t="shared" si="59"/>
        <v>0</v>
      </c>
      <c r="K136" s="146">
        <f t="shared" si="59"/>
        <v>0</v>
      </c>
      <c r="L136" s="148">
        <f t="shared" si="59"/>
        <v>0</v>
      </c>
    </row>
    <row r="137" spans="1:12" ht="15.75" hidden="1" thickBot="1">
      <c r="A137" s="149" t="str">
        <f t="shared" si="56"/>
        <v>DSCR</v>
      </c>
      <c r="B137" s="150">
        <f>IF(SUM(B132:B133)&lt;&gt;0,B131/SUM(B132:B133),0)</f>
        <v>0</v>
      </c>
      <c r="C137" s="151">
        <f t="shared" ref="C137:L137" si="60">IF(SUM(C132:C133)&lt;&gt;0,C131/SUM(C132:C133),0)</f>
        <v>0</v>
      </c>
      <c r="D137" s="169">
        <f t="shared" si="60"/>
        <v>0</v>
      </c>
      <c r="E137" s="150">
        <f t="shared" si="60"/>
        <v>0</v>
      </c>
      <c r="F137" s="150">
        <f t="shared" si="60"/>
        <v>0</v>
      </c>
      <c r="G137" s="170">
        <f t="shared" si="60"/>
        <v>0</v>
      </c>
      <c r="H137" s="170">
        <f t="shared" si="60"/>
        <v>0</v>
      </c>
      <c r="I137" s="170">
        <f t="shared" si="60"/>
        <v>0</v>
      </c>
      <c r="J137" s="170">
        <f t="shared" si="60"/>
        <v>0</v>
      </c>
      <c r="K137" s="170">
        <f t="shared" si="60"/>
        <v>0</v>
      </c>
      <c r="L137" s="171">
        <f t="shared" si="60"/>
        <v>0</v>
      </c>
    </row>
    <row r="138" spans="1:12">
      <c r="A138" s="30"/>
      <c r="B138" s="30"/>
      <c r="C138" s="30"/>
      <c r="D138" s="30"/>
      <c r="E138" s="30"/>
      <c r="F138" s="30"/>
      <c r="G138" s="30"/>
      <c r="H138" s="30"/>
      <c r="I138" s="30"/>
      <c r="J138" s="30"/>
      <c r="K138" s="30"/>
      <c r="L138" s="30"/>
    </row>
  </sheetData>
  <printOptions horizontalCentered="1"/>
  <pageMargins left="0.23622047244094491" right="0.23622047244094491" top="0.19685039370078741" bottom="0.31496062992125984" header="0.19685039370078741" footer="0.31496062992125984"/>
  <pageSetup paperSize="9" scale="72" orientation="portrait" r:id="rId1"/>
  <rowBreaks count="1" manualBreakCount="1">
    <brk id="80" max="11"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Лист6"/>
  <dimension ref="A1:R56"/>
  <sheetViews>
    <sheetView workbookViewId="0">
      <pane ySplit="2" topLeftCell="A3" activePane="bottomLeft" state="frozen"/>
      <selection pane="bottomLeft" activeCell="A37" sqref="A37"/>
    </sheetView>
  </sheetViews>
  <sheetFormatPr defaultColWidth="9.140625" defaultRowHeight="12.75"/>
  <cols>
    <col min="1" max="1" width="69" style="2" customWidth="1"/>
    <col min="2" max="17" width="8" style="2" customWidth="1"/>
    <col min="18" max="16384" width="9.140625" style="2"/>
  </cols>
  <sheetData>
    <row r="1" spans="1:18">
      <c r="A1" s="1" t="s">
        <v>2</v>
      </c>
    </row>
    <row r="2" spans="1:18">
      <c r="A2" s="3"/>
      <c r="B2" s="3"/>
      <c r="C2" s="4">
        <v>2016</v>
      </c>
      <c r="D2" s="4">
        <f t="shared" ref="D2:N2" si="0">C2+1</f>
        <v>2017</v>
      </c>
      <c r="E2" s="4">
        <f t="shared" si="0"/>
        <v>2018</v>
      </c>
      <c r="F2" s="4">
        <f t="shared" si="0"/>
        <v>2019</v>
      </c>
      <c r="G2" s="4">
        <f t="shared" si="0"/>
        <v>2020</v>
      </c>
      <c r="H2" s="4">
        <f t="shared" si="0"/>
        <v>2021</v>
      </c>
      <c r="I2" s="4">
        <f t="shared" si="0"/>
        <v>2022</v>
      </c>
      <c r="J2" s="4">
        <f t="shared" si="0"/>
        <v>2023</v>
      </c>
      <c r="K2" s="4">
        <f t="shared" si="0"/>
        <v>2024</v>
      </c>
      <c r="L2" s="4">
        <f t="shared" si="0"/>
        <v>2025</v>
      </c>
      <c r="M2" s="4">
        <f t="shared" si="0"/>
        <v>2026</v>
      </c>
      <c r="N2" s="4">
        <f t="shared" si="0"/>
        <v>2027</v>
      </c>
      <c r="O2" s="4">
        <f>N2+1</f>
        <v>2028</v>
      </c>
      <c r="P2" s="4">
        <f>O2+1</f>
        <v>2029</v>
      </c>
      <c r="Q2" s="4">
        <f>P2+1</f>
        <v>2030</v>
      </c>
    </row>
    <row r="4" spans="1:18" s="6" customFormat="1">
      <c r="A4" s="5" t="s">
        <v>3</v>
      </c>
      <c r="B4" s="5"/>
      <c r="C4" s="5"/>
      <c r="D4" s="5"/>
      <c r="E4" s="5"/>
      <c r="F4" s="5"/>
      <c r="G4" s="5"/>
      <c r="H4" s="5"/>
      <c r="I4" s="5"/>
      <c r="J4" s="5"/>
      <c r="K4" s="5"/>
      <c r="L4" s="5"/>
      <c r="M4" s="5"/>
      <c r="N4" s="5"/>
      <c r="O4" s="5"/>
      <c r="P4" s="5"/>
      <c r="Q4" s="5"/>
    </row>
    <row r="5" spans="1:18">
      <c r="A5" s="2" t="s">
        <v>4</v>
      </c>
      <c r="C5" s="7">
        <f>B51+B56</f>
        <v>0.1386</v>
      </c>
      <c r="D5" s="7">
        <f>C5</f>
        <v>0.1386</v>
      </c>
      <c r="E5" s="7">
        <f t="shared" ref="E5:Q5" si="1">D5</f>
        <v>0.1386</v>
      </c>
      <c r="F5" s="7">
        <f t="shared" si="1"/>
        <v>0.1386</v>
      </c>
      <c r="G5" s="7">
        <f t="shared" si="1"/>
        <v>0.1386</v>
      </c>
      <c r="H5" s="7">
        <f t="shared" si="1"/>
        <v>0.1386</v>
      </c>
      <c r="I5" s="7">
        <f t="shared" si="1"/>
        <v>0.1386</v>
      </c>
      <c r="J5" s="7">
        <f t="shared" si="1"/>
        <v>0.1386</v>
      </c>
      <c r="K5" s="7">
        <f t="shared" si="1"/>
        <v>0.1386</v>
      </c>
      <c r="L5" s="7">
        <f t="shared" si="1"/>
        <v>0.1386</v>
      </c>
      <c r="M5" s="7">
        <f t="shared" si="1"/>
        <v>0.1386</v>
      </c>
      <c r="N5" s="7">
        <f t="shared" si="1"/>
        <v>0.1386</v>
      </c>
      <c r="O5" s="7">
        <f t="shared" si="1"/>
        <v>0.1386</v>
      </c>
      <c r="P5" s="7">
        <f t="shared" si="1"/>
        <v>0.1386</v>
      </c>
      <c r="Q5" s="7">
        <f t="shared" si="1"/>
        <v>0.1386</v>
      </c>
    </row>
    <row r="6" spans="1:18">
      <c r="A6" s="2" t="s">
        <v>5</v>
      </c>
      <c r="C6" s="7">
        <f t="shared" ref="C6:N6" si="2">C42</f>
        <v>0.18790897718266106</v>
      </c>
      <c r="D6" s="8">
        <f t="shared" si="2"/>
        <v>0.18790897718266106</v>
      </c>
      <c r="E6" s="7">
        <f t="shared" si="2"/>
        <v>0.18790897718266106</v>
      </c>
      <c r="F6" s="7">
        <f t="shared" si="2"/>
        <v>0.18790897718266106</v>
      </c>
      <c r="G6" s="7">
        <f t="shared" si="2"/>
        <v>0.18790897718266106</v>
      </c>
      <c r="H6" s="7">
        <f t="shared" si="2"/>
        <v>0.18790897718266106</v>
      </c>
      <c r="I6" s="7">
        <f t="shared" si="2"/>
        <v>0.18790897718266106</v>
      </c>
      <c r="J6" s="7">
        <f t="shared" si="2"/>
        <v>0.18790897718266106</v>
      </c>
      <c r="K6" s="7">
        <f t="shared" si="2"/>
        <v>0.18790897718266106</v>
      </c>
      <c r="L6" s="7">
        <f t="shared" si="2"/>
        <v>0.18790897718266106</v>
      </c>
      <c r="M6" s="7">
        <f t="shared" si="2"/>
        <v>0.18790897718266106</v>
      </c>
      <c r="N6" s="7">
        <f t="shared" si="2"/>
        <v>0.18790897718266106</v>
      </c>
      <c r="O6" s="7">
        <f>O42</f>
        <v>0.18790897718266106</v>
      </c>
      <c r="P6" s="7">
        <f>P42</f>
        <v>0.18790897718266106</v>
      </c>
      <c r="Q6" s="7">
        <f>Q42</f>
        <v>0.18790897718266106</v>
      </c>
    </row>
    <row r="7" spans="1:18">
      <c r="A7" s="2" t="s">
        <v>6</v>
      </c>
      <c r="C7" s="7">
        <f t="shared" ref="C7:N7" si="3">C22</f>
        <v>0.2497317189173327</v>
      </c>
      <c r="D7" s="7">
        <f t="shared" si="3"/>
        <v>0.2497317189173327</v>
      </c>
      <c r="E7" s="7">
        <f t="shared" si="3"/>
        <v>0.2497317189173327</v>
      </c>
      <c r="F7" s="7">
        <f t="shared" si="3"/>
        <v>0.2497317189173327</v>
      </c>
      <c r="G7" s="7">
        <f t="shared" si="3"/>
        <v>0.2497317189173327</v>
      </c>
      <c r="H7" s="7">
        <f t="shared" si="3"/>
        <v>0.2497317189173327</v>
      </c>
      <c r="I7" s="7">
        <f t="shared" si="3"/>
        <v>0.2497317189173327</v>
      </c>
      <c r="J7" s="7">
        <f t="shared" si="3"/>
        <v>0.2497317189173327</v>
      </c>
      <c r="K7" s="7">
        <f t="shared" si="3"/>
        <v>0.2497317189173327</v>
      </c>
      <c r="L7" s="7">
        <f t="shared" si="3"/>
        <v>0.2497317189173327</v>
      </c>
      <c r="M7" s="7">
        <f t="shared" si="3"/>
        <v>0.2497317189173327</v>
      </c>
      <c r="N7" s="7">
        <f t="shared" si="3"/>
        <v>0.2497317189173327</v>
      </c>
      <c r="O7" s="7">
        <f>O22</f>
        <v>0.2497317189173327</v>
      </c>
      <c r="P7" s="7">
        <f>P22</f>
        <v>0.2497317189173327</v>
      </c>
      <c r="Q7" s="7">
        <f>Q22</f>
        <v>0.2497317189173327</v>
      </c>
    </row>
    <row r="8" spans="1:18">
      <c r="A8" s="2" t="s">
        <v>7</v>
      </c>
      <c r="C8" s="7">
        <f t="shared" ref="C8:N8" si="4">C43</f>
        <v>0.81209102281733891</v>
      </c>
      <c r="D8" s="7">
        <f t="shared" si="4"/>
        <v>0.81209102281733891</v>
      </c>
      <c r="E8" s="7">
        <f t="shared" si="4"/>
        <v>0.81209102281733891</v>
      </c>
      <c r="F8" s="7">
        <f t="shared" si="4"/>
        <v>0.81209102281733891</v>
      </c>
      <c r="G8" s="7">
        <f t="shared" si="4"/>
        <v>0.81209102281733891</v>
      </c>
      <c r="H8" s="7">
        <f t="shared" si="4"/>
        <v>0.81209102281733891</v>
      </c>
      <c r="I8" s="7">
        <f t="shared" si="4"/>
        <v>0.81209102281733891</v>
      </c>
      <c r="J8" s="7">
        <f t="shared" si="4"/>
        <v>0.81209102281733891</v>
      </c>
      <c r="K8" s="7">
        <f t="shared" si="4"/>
        <v>0.81209102281733891</v>
      </c>
      <c r="L8" s="7">
        <f t="shared" si="4"/>
        <v>0.81209102281733891</v>
      </c>
      <c r="M8" s="7">
        <f t="shared" si="4"/>
        <v>0.81209102281733891</v>
      </c>
      <c r="N8" s="7">
        <f t="shared" si="4"/>
        <v>0.81209102281733891</v>
      </c>
      <c r="O8" s="7">
        <f>O43</f>
        <v>0.81209102281733891</v>
      </c>
      <c r="P8" s="7">
        <f>P43</f>
        <v>0.81209102281733891</v>
      </c>
      <c r="Q8" s="7">
        <f>Q43</f>
        <v>0.81209102281733891</v>
      </c>
    </row>
    <row r="9" spans="1:18">
      <c r="A9" s="2" t="s">
        <v>8</v>
      </c>
      <c r="C9" s="7">
        <f t="shared" ref="C9:N9" si="5">C28</f>
        <v>0.2</v>
      </c>
      <c r="D9" s="7">
        <f t="shared" si="5"/>
        <v>0.2</v>
      </c>
      <c r="E9" s="7">
        <f t="shared" si="5"/>
        <v>0.2</v>
      </c>
      <c r="F9" s="7">
        <f t="shared" si="5"/>
        <v>0.2</v>
      </c>
      <c r="G9" s="7">
        <f t="shared" si="5"/>
        <v>0.2</v>
      </c>
      <c r="H9" s="7">
        <f t="shared" si="5"/>
        <v>0.2</v>
      </c>
      <c r="I9" s="7">
        <f t="shared" si="5"/>
        <v>0.2</v>
      </c>
      <c r="J9" s="7">
        <f t="shared" si="5"/>
        <v>0.2</v>
      </c>
      <c r="K9" s="7">
        <f t="shared" si="5"/>
        <v>0.2</v>
      </c>
      <c r="L9" s="7">
        <f t="shared" si="5"/>
        <v>0.2</v>
      </c>
      <c r="M9" s="7">
        <f t="shared" si="5"/>
        <v>0.2</v>
      </c>
      <c r="N9" s="7">
        <f t="shared" si="5"/>
        <v>0.2</v>
      </c>
      <c r="O9" s="7">
        <f>O28</f>
        <v>0.2</v>
      </c>
      <c r="P9" s="7">
        <f>P28</f>
        <v>0.2</v>
      </c>
      <c r="Q9" s="7">
        <f>Q28</f>
        <v>0.2</v>
      </c>
    </row>
    <row r="10" spans="1:18">
      <c r="A10" s="1" t="s">
        <v>9</v>
      </c>
      <c r="C10" s="9">
        <f>((C8*C7)+(C6*C5*(1-C9)))</f>
        <v>0.22364023443552236</v>
      </c>
      <c r="D10" s="9">
        <f t="shared" ref="D10:Q10" si="6">((D8*D7)+(D6*D5*(1-D9)))</f>
        <v>0.22364023443552236</v>
      </c>
      <c r="E10" s="9">
        <f t="shared" si="6"/>
        <v>0.22364023443552236</v>
      </c>
      <c r="F10" s="9">
        <f t="shared" si="6"/>
        <v>0.22364023443552236</v>
      </c>
      <c r="G10" s="9">
        <f t="shared" si="6"/>
        <v>0.22364023443552236</v>
      </c>
      <c r="H10" s="9">
        <f t="shared" si="6"/>
        <v>0.22364023443552236</v>
      </c>
      <c r="I10" s="9">
        <f t="shared" si="6"/>
        <v>0.22364023443552236</v>
      </c>
      <c r="J10" s="9">
        <f t="shared" si="6"/>
        <v>0.22364023443552236</v>
      </c>
      <c r="K10" s="9">
        <f t="shared" si="6"/>
        <v>0.22364023443552236</v>
      </c>
      <c r="L10" s="9">
        <f t="shared" si="6"/>
        <v>0.22364023443552236</v>
      </c>
      <c r="M10" s="9">
        <f t="shared" si="6"/>
        <v>0.22364023443552236</v>
      </c>
      <c r="N10" s="9">
        <f t="shared" si="6"/>
        <v>0.22364023443552236</v>
      </c>
      <c r="O10" s="9">
        <f t="shared" si="6"/>
        <v>0.22364023443552236</v>
      </c>
      <c r="P10" s="9">
        <f t="shared" si="6"/>
        <v>0.22364023443552236</v>
      </c>
      <c r="Q10" s="9">
        <f t="shared" si="6"/>
        <v>0.22364023443552236</v>
      </c>
      <c r="R10" s="10"/>
    </row>
    <row r="11" spans="1:18">
      <c r="C11" s="11"/>
      <c r="D11" s="11"/>
      <c r="E11" s="11"/>
      <c r="F11" s="11"/>
      <c r="G11" s="11"/>
      <c r="H11" s="11"/>
      <c r="I11" s="11"/>
      <c r="J11" s="11"/>
      <c r="K11" s="11"/>
      <c r="L11" s="11"/>
      <c r="M11" s="11"/>
      <c r="N11" s="11"/>
      <c r="O11" s="11"/>
      <c r="P11" s="11"/>
      <c r="Q11" s="11"/>
    </row>
    <row r="12" spans="1:18" s="6" customFormat="1">
      <c r="A12" s="5" t="s">
        <v>10</v>
      </c>
      <c r="B12" s="5"/>
      <c r="C12" s="12"/>
      <c r="D12" s="12"/>
      <c r="E12" s="12"/>
      <c r="F12" s="12"/>
      <c r="G12" s="12"/>
      <c r="H12" s="12"/>
      <c r="I12" s="12"/>
      <c r="J12" s="12"/>
      <c r="K12" s="12"/>
      <c r="L12" s="12"/>
      <c r="M12" s="12"/>
      <c r="N12" s="12"/>
      <c r="O12" s="12"/>
      <c r="P12" s="12"/>
      <c r="Q12" s="12"/>
    </row>
    <row r="13" spans="1:18">
      <c r="A13" s="2" t="s">
        <v>11</v>
      </c>
      <c r="C13" s="8">
        <f>B48</f>
        <v>2.5700000000000001E-2</v>
      </c>
      <c r="D13" s="8">
        <f>C13</f>
        <v>2.5700000000000001E-2</v>
      </c>
      <c r="E13" s="8">
        <f t="shared" ref="E13:Q14" si="7">D13</f>
        <v>2.5700000000000001E-2</v>
      </c>
      <c r="F13" s="8">
        <f t="shared" si="7"/>
        <v>2.5700000000000001E-2</v>
      </c>
      <c r="G13" s="8">
        <f t="shared" si="7"/>
        <v>2.5700000000000001E-2</v>
      </c>
      <c r="H13" s="8">
        <f t="shared" si="7"/>
        <v>2.5700000000000001E-2</v>
      </c>
      <c r="I13" s="8">
        <f t="shared" si="7"/>
        <v>2.5700000000000001E-2</v>
      </c>
      <c r="J13" s="8">
        <f t="shared" si="7"/>
        <v>2.5700000000000001E-2</v>
      </c>
      <c r="K13" s="8">
        <f t="shared" si="7"/>
        <v>2.5700000000000001E-2</v>
      </c>
      <c r="L13" s="8">
        <f t="shared" si="7"/>
        <v>2.5700000000000001E-2</v>
      </c>
      <c r="M13" s="8">
        <f t="shared" si="7"/>
        <v>2.5700000000000001E-2</v>
      </c>
      <c r="N13" s="8">
        <f t="shared" si="7"/>
        <v>2.5700000000000001E-2</v>
      </c>
      <c r="O13" s="8">
        <f t="shared" si="7"/>
        <v>2.5700000000000001E-2</v>
      </c>
      <c r="P13" s="8">
        <f t="shared" si="7"/>
        <v>2.5700000000000001E-2</v>
      </c>
      <c r="Q13" s="8">
        <f t="shared" si="7"/>
        <v>2.5700000000000001E-2</v>
      </c>
    </row>
    <row r="14" spans="1:18">
      <c r="A14" s="2" t="s">
        <v>12</v>
      </c>
      <c r="C14" s="7">
        <f>B49</f>
        <v>4.6199999999999998E-2</v>
      </c>
      <c r="D14" s="7">
        <f>C14</f>
        <v>4.6199999999999998E-2</v>
      </c>
      <c r="E14" s="7">
        <f t="shared" si="7"/>
        <v>4.6199999999999998E-2</v>
      </c>
      <c r="F14" s="7">
        <f t="shared" si="7"/>
        <v>4.6199999999999998E-2</v>
      </c>
      <c r="G14" s="7">
        <f t="shared" si="7"/>
        <v>4.6199999999999998E-2</v>
      </c>
      <c r="H14" s="7">
        <f t="shared" si="7"/>
        <v>4.6199999999999998E-2</v>
      </c>
      <c r="I14" s="7">
        <f t="shared" si="7"/>
        <v>4.6199999999999998E-2</v>
      </c>
      <c r="J14" s="7">
        <f t="shared" si="7"/>
        <v>4.6199999999999998E-2</v>
      </c>
      <c r="K14" s="7">
        <f t="shared" si="7"/>
        <v>4.6199999999999998E-2</v>
      </c>
      <c r="L14" s="7">
        <f t="shared" si="7"/>
        <v>4.6199999999999998E-2</v>
      </c>
      <c r="M14" s="7">
        <f t="shared" si="7"/>
        <v>4.6199999999999998E-2</v>
      </c>
      <c r="N14" s="7">
        <f t="shared" si="7"/>
        <v>4.6199999999999998E-2</v>
      </c>
      <c r="O14" s="7">
        <f t="shared" si="7"/>
        <v>4.6199999999999998E-2</v>
      </c>
      <c r="P14" s="7">
        <f t="shared" si="7"/>
        <v>4.6199999999999998E-2</v>
      </c>
      <c r="Q14" s="7">
        <f t="shared" si="7"/>
        <v>4.6199999999999998E-2</v>
      </c>
    </row>
    <row r="15" spans="1:18">
      <c r="A15" s="2" t="s">
        <v>13</v>
      </c>
      <c r="C15" s="13">
        <f t="shared" ref="C15:N15" si="8">C29</f>
        <v>0.73776866990660439</v>
      </c>
      <c r="D15" s="13">
        <f t="shared" si="8"/>
        <v>0.73776866990660439</v>
      </c>
      <c r="E15" s="13">
        <f t="shared" si="8"/>
        <v>0.73776866990660439</v>
      </c>
      <c r="F15" s="13">
        <f t="shared" si="8"/>
        <v>0.73776866990660439</v>
      </c>
      <c r="G15" s="13">
        <f t="shared" si="8"/>
        <v>0.73776866990660439</v>
      </c>
      <c r="H15" s="13">
        <f t="shared" si="8"/>
        <v>0.73776866990660439</v>
      </c>
      <c r="I15" s="13">
        <f t="shared" si="8"/>
        <v>0.73776866990660439</v>
      </c>
      <c r="J15" s="13">
        <f t="shared" si="8"/>
        <v>0.73776866990660439</v>
      </c>
      <c r="K15" s="13">
        <f t="shared" si="8"/>
        <v>0.73776866990660439</v>
      </c>
      <c r="L15" s="13">
        <f t="shared" si="8"/>
        <v>0.73776866990660439</v>
      </c>
      <c r="M15" s="13">
        <f t="shared" si="8"/>
        <v>0.73776866990660439</v>
      </c>
      <c r="N15" s="13">
        <f t="shared" si="8"/>
        <v>0.73776866990660439</v>
      </c>
      <c r="O15" s="13">
        <f>O29</f>
        <v>0.73776866990660439</v>
      </c>
      <c r="P15" s="13">
        <f>P29</f>
        <v>0.73776866990660439</v>
      </c>
      <c r="Q15" s="13">
        <f>Q29</f>
        <v>0.73776866990660439</v>
      </c>
    </row>
    <row r="16" spans="1:18">
      <c r="A16" s="2" t="s">
        <v>14</v>
      </c>
      <c r="C16" s="7">
        <f>B52</f>
        <v>9.2399999999999996E-2</v>
      </c>
      <c r="D16" s="7">
        <f>C16</f>
        <v>9.2399999999999996E-2</v>
      </c>
      <c r="E16" s="7">
        <f t="shared" ref="E16:Q17" si="9">D16</f>
        <v>9.2399999999999996E-2</v>
      </c>
      <c r="F16" s="7">
        <f t="shared" si="9"/>
        <v>9.2399999999999996E-2</v>
      </c>
      <c r="G16" s="7">
        <f t="shared" si="9"/>
        <v>9.2399999999999996E-2</v>
      </c>
      <c r="H16" s="7">
        <f t="shared" si="9"/>
        <v>9.2399999999999996E-2</v>
      </c>
      <c r="I16" s="7">
        <f t="shared" si="9"/>
        <v>9.2399999999999996E-2</v>
      </c>
      <c r="J16" s="7">
        <f t="shared" si="9"/>
        <v>9.2399999999999996E-2</v>
      </c>
      <c r="K16" s="7">
        <f t="shared" si="9"/>
        <v>9.2399999999999996E-2</v>
      </c>
      <c r="L16" s="7">
        <f t="shared" si="9"/>
        <v>9.2399999999999996E-2</v>
      </c>
      <c r="M16" s="7">
        <f t="shared" si="9"/>
        <v>9.2399999999999996E-2</v>
      </c>
      <c r="N16" s="7">
        <f t="shared" si="9"/>
        <v>9.2399999999999996E-2</v>
      </c>
      <c r="O16" s="7">
        <f t="shared" si="9"/>
        <v>9.2399999999999996E-2</v>
      </c>
      <c r="P16" s="7">
        <f t="shared" si="9"/>
        <v>9.2399999999999996E-2</v>
      </c>
      <c r="Q16" s="7">
        <f t="shared" si="9"/>
        <v>9.2399999999999996E-2</v>
      </c>
    </row>
    <row r="17" spans="1:17">
      <c r="A17" s="2" t="s">
        <v>15</v>
      </c>
      <c r="C17" s="7">
        <f>B53</f>
        <v>3.8399999999999997E-2</v>
      </c>
      <c r="D17" s="7">
        <f>C17</f>
        <v>3.8399999999999997E-2</v>
      </c>
      <c r="E17" s="7">
        <f t="shared" si="9"/>
        <v>3.8399999999999997E-2</v>
      </c>
      <c r="F17" s="7">
        <f t="shared" si="9"/>
        <v>3.8399999999999997E-2</v>
      </c>
      <c r="G17" s="7">
        <f t="shared" si="9"/>
        <v>3.8399999999999997E-2</v>
      </c>
      <c r="H17" s="7">
        <f t="shared" si="9"/>
        <v>3.8399999999999997E-2</v>
      </c>
      <c r="I17" s="7">
        <f t="shared" si="9"/>
        <v>3.8399999999999997E-2</v>
      </c>
      <c r="J17" s="7">
        <f t="shared" si="9"/>
        <v>3.8399999999999997E-2</v>
      </c>
      <c r="K17" s="7">
        <f t="shared" si="9"/>
        <v>3.8399999999999997E-2</v>
      </c>
      <c r="L17" s="7">
        <f t="shared" si="9"/>
        <v>3.8399999999999997E-2</v>
      </c>
      <c r="M17" s="7">
        <f t="shared" si="9"/>
        <v>3.8399999999999997E-2</v>
      </c>
      <c r="N17" s="7">
        <f t="shared" si="9"/>
        <v>3.8399999999999997E-2</v>
      </c>
      <c r="O17" s="7">
        <f t="shared" si="9"/>
        <v>3.8399999999999997E-2</v>
      </c>
      <c r="P17" s="7">
        <f t="shared" si="9"/>
        <v>3.8399999999999997E-2</v>
      </c>
      <c r="Q17" s="7">
        <f t="shared" si="9"/>
        <v>3.8399999999999997E-2</v>
      </c>
    </row>
    <row r="18" spans="1:17">
      <c r="A18" s="2" t="s">
        <v>16</v>
      </c>
      <c r="C18" s="7">
        <f t="shared" ref="C18:N18" si="10">C39</f>
        <v>0.01</v>
      </c>
      <c r="D18" s="7">
        <f t="shared" si="10"/>
        <v>0.01</v>
      </c>
      <c r="E18" s="7">
        <f t="shared" si="10"/>
        <v>0.01</v>
      </c>
      <c r="F18" s="7">
        <f t="shared" si="10"/>
        <v>0.01</v>
      </c>
      <c r="G18" s="7">
        <f t="shared" si="10"/>
        <v>0.01</v>
      </c>
      <c r="H18" s="7">
        <f t="shared" si="10"/>
        <v>0.01</v>
      </c>
      <c r="I18" s="7">
        <f t="shared" si="10"/>
        <v>0.01</v>
      </c>
      <c r="J18" s="7">
        <f t="shared" si="10"/>
        <v>0.01</v>
      </c>
      <c r="K18" s="7">
        <f t="shared" si="10"/>
        <v>0.01</v>
      </c>
      <c r="L18" s="7">
        <f t="shared" si="10"/>
        <v>0.01</v>
      </c>
      <c r="M18" s="7">
        <f t="shared" si="10"/>
        <v>0.01</v>
      </c>
      <c r="N18" s="7">
        <f t="shared" si="10"/>
        <v>0.01</v>
      </c>
      <c r="O18" s="7">
        <f>O39</f>
        <v>0.01</v>
      </c>
      <c r="P18" s="7">
        <f>P39</f>
        <v>0.01</v>
      </c>
      <c r="Q18" s="7">
        <f>Q39</f>
        <v>0.01</v>
      </c>
    </row>
    <row r="19" spans="1:17" s="1" customFormat="1">
      <c r="A19" s="1" t="s">
        <v>17</v>
      </c>
      <c r="C19" s="9">
        <f>(C13+C14*C15+C16+C17+C18)</f>
        <v>0.20058491254968511</v>
      </c>
      <c r="D19" s="14">
        <f t="shared" ref="D19:N19" si="11">(D13+D14*D15+D16+D17+D18)</f>
        <v>0.20058491254968511</v>
      </c>
      <c r="E19" s="9">
        <f>(E13+E14*E15+E16+E17+E18)</f>
        <v>0.20058491254968511</v>
      </c>
      <c r="F19" s="9">
        <f t="shared" si="11"/>
        <v>0.20058491254968511</v>
      </c>
      <c r="G19" s="9">
        <f t="shared" si="11"/>
        <v>0.20058491254968511</v>
      </c>
      <c r="H19" s="9">
        <f t="shared" si="11"/>
        <v>0.20058491254968511</v>
      </c>
      <c r="I19" s="9">
        <f t="shared" si="11"/>
        <v>0.20058491254968511</v>
      </c>
      <c r="J19" s="9">
        <f t="shared" si="11"/>
        <v>0.20058491254968511</v>
      </c>
      <c r="K19" s="9">
        <f t="shared" si="11"/>
        <v>0.20058491254968511</v>
      </c>
      <c r="L19" s="9">
        <f t="shared" si="11"/>
        <v>0.20058491254968511</v>
      </c>
      <c r="M19" s="9">
        <f t="shared" si="11"/>
        <v>0.20058491254968511</v>
      </c>
      <c r="N19" s="9">
        <f t="shared" si="11"/>
        <v>0.20058491254968511</v>
      </c>
      <c r="O19" s="9">
        <f>(O13+O14*O15+O16+O17+O18)</f>
        <v>0.20058491254968511</v>
      </c>
      <c r="P19" s="9">
        <f>(P13+P14*P15+P16+P17+P18)</f>
        <v>0.20058491254968511</v>
      </c>
      <c r="Q19" s="9">
        <f>(Q13+Q14*Q15+Q16+Q17+Q18)</f>
        <v>0.20058491254968511</v>
      </c>
    </row>
    <row r="20" spans="1:17" s="1" customFormat="1">
      <c r="A20" s="15" t="s">
        <v>18</v>
      </c>
      <c r="C20" s="7">
        <f>B50</f>
        <v>3.6183100000000003E-2</v>
      </c>
      <c r="D20" s="7">
        <f>C20</f>
        <v>3.6183100000000003E-2</v>
      </c>
      <c r="E20" s="7">
        <f t="shared" ref="E20:Q21" si="12">D20</f>
        <v>3.6183100000000003E-2</v>
      </c>
      <c r="F20" s="7">
        <f t="shared" si="12"/>
        <v>3.6183100000000003E-2</v>
      </c>
      <c r="G20" s="7">
        <f t="shared" si="12"/>
        <v>3.6183100000000003E-2</v>
      </c>
      <c r="H20" s="7">
        <f t="shared" si="12"/>
        <v>3.6183100000000003E-2</v>
      </c>
      <c r="I20" s="7">
        <f t="shared" si="12"/>
        <v>3.6183100000000003E-2</v>
      </c>
      <c r="J20" s="7">
        <f t="shared" si="12"/>
        <v>3.6183100000000003E-2</v>
      </c>
      <c r="K20" s="7">
        <f t="shared" si="12"/>
        <v>3.6183100000000003E-2</v>
      </c>
      <c r="L20" s="7">
        <f t="shared" si="12"/>
        <v>3.6183100000000003E-2</v>
      </c>
      <c r="M20" s="7">
        <f t="shared" si="12"/>
        <v>3.6183100000000003E-2</v>
      </c>
      <c r="N20" s="7">
        <f t="shared" si="12"/>
        <v>3.6183100000000003E-2</v>
      </c>
      <c r="O20" s="7">
        <f t="shared" si="12"/>
        <v>3.6183100000000003E-2</v>
      </c>
      <c r="P20" s="7">
        <f t="shared" si="12"/>
        <v>3.6183100000000003E-2</v>
      </c>
      <c r="Q20" s="7">
        <f t="shared" si="12"/>
        <v>3.6183100000000003E-2</v>
      </c>
    </row>
    <row r="21" spans="1:17">
      <c r="A21" s="15" t="s">
        <v>19</v>
      </c>
      <c r="C21" s="7">
        <f>B51</f>
        <v>7.8600000000000003E-2</v>
      </c>
      <c r="D21" s="7">
        <f>C21</f>
        <v>7.8600000000000003E-2</v>
      </c>
      <c r="E21" s="7">
        <f t="shared" si="12"/>
        <v>7.8600000000000003E-2</v>
      </c>
      <c r="F21" s="7">
        <f t="shared" si="12"/>
        <v>7.8600000000000003E-2</v>
      </c>
      <c r="G21" s="7">
        <f t="shared" si="12"/>
        <v>7.8600000000000003E-2</v>
      </c>
      <c r="H21" s="7">
        <f t="shared" si="12"/>
        <v>7.8600000000000003E-2</v>
      </c>
      <c r="I21" s="7">
        <f t="shared" si="12"/>
        <v>7.8600000000000003E-2</v>
      </c>
      <c r="J21" s="7">
        <f t="shared" si="12"/>
        <v>7.8600000000000003E-2</v>
      </c>
      <c r="K21" s="7">
        <f t="shared" si="12"/>
        <v>7.8600000000000003E-2</v>
      </c>
      <c r="L21" s="7">
        <f t="shared" si="12"/>
        <v>7.8600000000000003E-2</v>
      </c>
      <c r="M21" s="7">
        <f t="shared" si="12"/>
        <v>7.8600000000000003E-2</v>
      </c>
      <c r="N21" s="7">
        <f t="shared" si="12"/>
        <v>7.8600000000000003E-2</v>
      </c>
      <c r="O21" s="7">
        <f t="shared" si="12"/>
        <v>7.8600000000000003E-2</v>
      </c>
      <c r="P21" s="7">
        <f t="shared" si="12"/>
        <v>7.8600000000000003E-2</v>
      </c>
      <c r="Q21" s="7">
        <f t="shared" si="12"/>
        <v>7.8600000000000003E-2</v>
      </c>
    </row>
    <row r="22" spans="1:17">
      <c r="A22" s="1" t="s">
        <v>20</v>
      </c>
      <c r="C22" s="16">
        <f t="shared" ref="C22:M22" si="13">((1+C19)*((1+C21)/(1+C20))-1)</f>
        <v>0.2497317189173327</v>
      </c>
      <c r="D22" s="17">
        <f t="shared" si="13"/>
        <v>0.2497317189173327</v>
      </c>
      <c r="E22" s="16">
        <f t="shared" si="13"/>
        <v>0.2497317189173327</v>
      </c>
      <c r="F22" s="16">
        <f t="shared" si="13"/>
        <v>0.2497317189173327</v>
      </c>
      <c r="G22" s="16">
        <f t="shared" si="13"/>
        <v>0.2497317189173327</v>
      </c>
      <c r="H22" s="16">
        <f t="shared" si="13"/>
        <v>0.2497317189173327</v>
      </c>
      <c r="I22" s="16">
        <f t="shared" si="13"/>
        <v>0.2497317189173327</v>
      </c>
      <c r="J22" s="16">
        <f t="shared" si="13"/>
        <v>0.2497317189173327</v>
      </c>
      <c r="K22" s="16">
        <f t="shared" si="13"/>
        <v>0.2497317189173327</v>
      </c>
      <c r="L22" s="16">
        <f t="shared" si="13"/>
        <v>0.2497317189173327</v>
      </c>
      <c r="M22" s="16">
        <f t="shared" si="13"/>
        <v>0.2497317189173327</v>
      </c>
      <c r="N22" s="16">
        <f>((1+N19)*((1+N21)/(1+N20))-1)</f>
        <v>0.2497317189173327</v>
      </c>
      <c r="O22" s="16">
        <f>((1+O19)*((1+O21)/(1+O20))-1)</f>
        <v>0.2497317189173327</v>
      </c>
      <c r="P22" s="16">
        <f>((1+P19)*((1+P21)/(1+P20))-1)</f>
        <v>0.2497317189173327</v>
      </c>
      <c r="Q22" s="16">
        <f>((1+Q19)*((1+Q21)/(1+Q20))-1)</f>
        <v>0.2497317189173327</v>
      </c>
    </row>
    <row r="23" spans="1:17">
      <c r="C23" s="11"/>
      <c r="D23" s="11"/>
      <c r="E23" s="11"/>
      <c r="F23" s="11"/>
      <c r="G23" s="11"/>
      <c r="H23" s="11"/>
      <c r="I23" s="11"/>
      <c r="J23" s="11"/>
      <c r="K23" s="11"/>
      <c r="L23" s="11"/>
      <c r="M23" s="11"/>
      <c r="N23" s="11"/>
      <c r="O23" s="11"/>
      <c r="P23" s="11"/>
      <c r="Q23" s="11"/>
    </row>
    <row r="24" spans="1:17" s="6" customFormat="1">
      <c r="A24" s="5" t="s">
        <v>21</v>
      </c>
      <c r="B24" s="5"/>
      <c r="C24" s="12"/>
      <c r="D24" s="12"/>
      <c r="E24" s="12"/>
      <c r="F24" s="12"/>
      <c r="G24" s="12"/>
      <c r="H24" s="12"/>
      <c r="I24" s="12"/>
      <c r="J24" s="12"/>
      <c r="K24" s="12"/>
      <c r="L24" s="12"/>
      <c r="M24" s="12"/>
      <c r="N24" s="12"/>
      <c r="O24" s="12"/>
      <c r="P24" s="12"/>
      <c r="Q24" s="12"/>
    </row>
    <row r="25" spans="1:17">
      <c r="A25" s="2" t="s">
        <v>22</v>
      </c>
      <c r="C25" s="18">
        <f>B54</f>
        <v>0.622531152160403</v>
      </c>
      <c r="D25" s="18">
        <f>C25</f>
        <v>0.622531152160403</v>
      </c>
      <c r="E25" s="18">
        <f t="shared" ref="E25:Q25" si="14">D25</f>
        <v>0.622531152160403</v>
      </c>
      <c r="F25" s="18">
        <f t="shared" si="14"/>
        <v>0.622531152160403</v>
      </c>
      <c r="G25" s="18">
        <f t="shared" si="14"/>
        <v>0.622531152160403</v>
      </c>
      <c r="H25" s="18">
        <f t="shared" si="14"/>
        <v>0.622531152160403</v>
      </c>
      <c r="I25" s="18">
        <f t="shared" si="14"/>
        <v>0.622531152160403</v>
      </c>
      <c r="J25" s="18">
        <f t="shared" si="14"/>
        <v>0.622531152160403</v>
      </c>
      <c r="K25" s="18">
        <f t="shared" si="14"/>
        <v>0.622531152160403</v>
      </c>
      <c r="L25" s="18">
        <f t="shared" si="14"/>
        <v>0.622531152160403</v>
      </c>
      <c r="M25" s="18">
        <f t="shared" si="14"/>
        <v>0.622531152160403</v>
      </c>
      <c r="N25" s="18">
        <f t="shared" si="14"/>
        <v>0.622531152160403</v>
      </c>
      <c r="O25" s="18">
        <f t="shared" si="14"/>
        <v>0.622531152160403</v>
      </c>
      <c r="P25" s="18">
        <f t="shared" si="14"/>
        <v>0.622531152160403</v>
      </c>
      <c r="Q25" s="18">
        <f t="shared" si="14"/>
        <v>0.622531152160403</v>
      </c>
    </row>
    <row r="26" spans="1:17">
      <c r="A26" s="2" t="s">
        <v>5</v>
      </c>
      <c r="C26" s="7">
        <f t="shared" ref="C26:Q27" si="15">C42</f>
        <v>0.18790897718266106</v>
      </c>
      <c r="D26" s="8">
        <f t="shared" si="15"/>
        <v>0.18790897718266106</v>
      </c>
      <c r="E26" s="7">
        <f t="shared" si="15"/>
        <v>0.18790897718266106</v>
      </c>
      <c r="F26" s="7">
        <f t="shared" si="15"/>
        <v>0.18790897718266106</v>
      </c>
      <c r="G26" s="7">
        <f t="shared" si="15"/>
        <v>0.18790897718266106</v>
      </c>
      <c r="H26" s="7">
        <f t="shared" si="15"/>
        <v>0.18790897718266106</v>
      </c>
      <c r="I26" s="7">
        <f t="shared" si="15"/>
        <v>0.18790897718266106</v>
      </c>
      <c r="J26" s="7">
        <f t="shared" si="15"/>
        <v>0.18790897718266106</v>
      </c>
      <c r="K26" s="7">
        <f t="shared" si="15"/>
        <v>0.18790897718266106</v>
      </c>
      <c r="L26" s="7">
        <f t="shared" si="15"/>
        <v>0.18790897718266106</v>
      </c>
      <c r="M26" s="7">
        <f t="shared" si="15"/>
        <v>0.18790897718266106</v>
      </c>
      <c r="N26" s="7">
        <f t="shared" si="15"/>
        <v>0.18790897718266106</v>
      </c>
      <c r="O26" s="7">
        <f t="shared" si="15"/>
        <v>0.18790897718266106</v>
      </c>
      <c r="P26" s="7">
        <f t="shared" si="15"/>
        <v>0.18790897718266106</v>
      </c>
      <c r="Q26" s="7">
        <f t="shared" si="15"/>
        <v>0.18790897718266106</v>
      </c>
    </row>
    <row r="27" spans="1:17">
      <c r="A27" s="2" t="s">
        <v>7</v>
      </c>
      <c r="C27" s="7">
        <f t="shared" si="15"/>
        <v>0.81209102281733891</v>
      </c>
      <c r="D27" s="8">
        <f t="shared" si="15"/>
        <v>0.81209102281733891</v>
      </c>
      <c r="E27" s="7">
        <f t="shared" si="15"/>
        <v>0.81209102281733891</v>
      </c>
      <c r="F27" s="7">
        <f t="shared" si="15"/>
        <v>0.81209102281733891</v>
      </c>
      <c r="G27" s="7">
        <f t="shared" si="15"/>
        <v>0.81209102281733891</v>
      </c>
      <c r="H27" s="7">
        <f t="shared" si="15"/>
        <v>0.81209102281733891</v>
      </c>
      <c r="I27" s="7">
        <f t="shared" si="15"/>
        <v>0.81209102281733891</v>
      </c>
      <c r="J27" s="7">
        <f t="shared" si="15"/>
        <v>0.81209102281733891</v>
      </c>
      <c r="K27" s="7">
        <f t="shared" si="15"/>
        <v>0.81209102281733891</v>
      </c>
      <c r="L27" s="7">
        <f t="shared" si="15"/>
        <v>0.81209102281733891</v>
      </c>
      <c r="M27" s="7">
        <f t="shared" si="15"/>
        <v>0.81209102281733891</v>
      </c>
      <c r="N27" s="7">
        <f t="shared" si="15"/>
        <v>0.81209102281733891</v>
      </c>
      <c r="O27" s="7">
        <f t="shared" si="15"/>
        <v>0.81209102281733891</v>
      </c>
      <c r="P27" s="7">
        <f t="shared" si="15"/>
        <v>0.81209102281733891</v>
      </c>
      <c r="Q27" s="7">
        <f t="shared" si="15"/>
        <v>0.81209102281733891</v>
      </c>
    </row>
    <row r="28" spans="1:17">
      <c r="A28" s="2" t="s">
        <v>8</v>
      </c>
      <c r="C28" s="19">
        <v>0.2</v>
      </c>
      <c r="D28" s="19">
        <v>0.2</v>
      </c>
      <c r="E28" s="19">
        <v>0.2</v>
      </c>
      <c r="F28" s="19">
        <v>0.2</v>
      </c>
      <c r="G28" s="19">
        <v>0.2</v>
      </c>
      <c r="H28" s="19">
        <v>0.2</v>
      </c>
      <c r="I28" s="19">
        <v>0.2</v>
      </c>
      <c r="J28" s="19">
        <v>0.2</v>
      </c>
      <c r="K28" s="19">
        <v>0.2</v>
      </c>
      <c r="L28" s="19">
        <v>0.2</v>
      </c>
      <c r="M28" s="19">
        <v>0.2</v>
      </c>
      <c r="N28" s="19">
        <v>0.2</v>
      </c>
      <c r="O28" s="19">
        <v>0.2</v>
      </c>
      <c r="P28" s="19">
        <v>0.2</v>
      </c>
      <c r="Q28" s="19">
        <v>0.2</v>
      </c>
    </row>
    <row r="29" spans="1:17">
      <c r="A29" s="2" t="s">
        <v>23</v>
      </c>
      <c r="C29" s="20">
        <f t="shared" ref="C29:N29" si="16">C25*(1+C26/C27*(1-C28))</f>
        <v>0.73776866990660439</v>
      </c>
      <c r="D29" s="20">
        <f t="shared" si="16"/>
        <v>0.73776866990660439</v>
      </c>
      <c r="E29" s="20">
        <f>E25*(1+E26/E27*(1-E28))</f>
        <v>0.73776866990660439</v>
      </c>
      <c r="F29" s="20">
        <f t="shared" si="16"/>
        <v>0.73776866990660439</v>
      </c>
      <c r="G29" s="20">
        <f t="shared" si="16"/>
        <v>0.73776866990660439</v>
      </c>
      <c r="H29" s="20">
        <f t="shared" si="16"/>
        <v>0.73776866990660439</v>
      </c>
      <c r="I29" s="20">
        <f t="shared" si="16"/>
        <v>0.73776866990660439</v>
      </c>
      <c r="J29" s="20">
        <f t="shared" si="16"/>
        <v>0.73776866990660439</v>
      </c>
      <c r="K29" s="20">
        <f t="shared" si="16"/>
        <v>0.73776866990660439</v>
      </c>
      <c r="L29" s="20">
        <f t="shared" si="16"/>
        <v>0.73776866990660439</v>
      </c>
      <c r="M29" s="20">
        <f t="shared" si="16"/>
        <v>0.73776866990660439</v>
      </c>
      <c r="N29" s="20">
        <f t="shared" si="16"/>
        <v>0.73776866990660439</v>
      </c>
      <c r="O29" s="20">
        <f>O25*(1+O26/O27*(1-O28))</f>
        <v>0.73776866990660439</v>
      </c>
      <c r="P29" s="20">
        <f>P25*(1+P26/P27*(1-P28))</f>
        <v>0.73776866990660439</v>
      </c>
      <c r="Q29" s="20">
        <f>Q25*(1+Q26/Q27*(1-Q28))</f>
        <v>0.73776866990660439</v>
      </c>
    </row>
    <row r="30" spans="1:17">
      <c r="C30" s="21"/>
      <c r="D30" s="21"/>
      <c r="E30" s="21"/>
      <c r="F30" s="21"/>
      <c r="G30" s="21"/>
      <c r="H30" s="21"/>
      <c r="I30" s="21"/>
      <c r="J30" s="21"/>
      <c r="K30" s="21"/>
      <c r="L30" s="21"/>
      <c r="M30" s="21"/>
      <c r="N30" s="21"/>
      <c r="O30" s="21"/>
      <c r="P30" s="21"/>
      <c r="Q30" s="21"/>
    </row>
    <row r="31" spans="1:17" s="6" customFormat="1">
      <c r="A31" s="5" t="s">
        <v>24</v>
      </c>
      <c r="B31" s="5"/>
      <c r="C31" s="12"/>
      <c r="D31" s="12"/>
      <c r="E31" s="12"/>
      <c r="F31" s="12"/>
      <c r="G31" s="12"/>
      <c r="H31" s="12"/>
      <c r="I31" s="12"/>
      <c r="J31" s="12"/>
      <c r="K31" s="12"/>
      <c r="L31" s="12"/>
      <c r="M31" s="12"/>
      <c r="N31" s="12"/>
      <c r="O31" s="12"/>
      <c r="P31" s="12"/>
      <c r="Q31" s="12"/>
    </row>
    <row r="32" spans="1:17">
      <c r="A32" s="2" t="s">
        <v>25</v>
      </c>
      <c r="C32" s="22">
        <v>0.01</v>
      </c>
      <c r="D32" s="22">
        <v>0.01</v>
      </c>
      <c r="E32" s="22">
        <v>0.01</v>
      </c>
      <c r="F32" s="22">
        <v>0.01</v>
      </c>
      <c r="G32" s="22">
        <v>0.01</v>
      </c>
      <c r="H32" s="22">
        <v>0.01</v>
      </c>
      <c r="I32" s="22">
        <v>0.01</v>
      </c>
      <c r="J32" s="22">
        <v>0.01</v>
      </c>
      <c r="K32" s="22">
        <v>0.01</v>
      </c>
      <c r="L32" s="22">
        <v>0.01</v>
      </c>
      <c r="M32" s="22">
        <v>0.01</v>
      </c>
      <c r="N32" s="22">
        <v>0.01</v>
      </c>
      <c r="O32" s="22">
        <v>0.01</v>
      </c>
      <c r="P32" s="22">
        <v>0.01</v>
      </c>
      <c r="Q32" s="22">
        <v>0.01</v>
      </c>
    </row>
    <row r="33" spans="1:17">
      <c r="A33" s="2" t="s">
        <v>26</v>
      </c>
      <c r="C33" s="22"/>
      <c r="D33" s="22"/>
      <c r="E33" s="22"/>
      <c r="F33" s="22"/>
      <c r="G33" s="22"/>
      <c r="H33" s="22"/>
      <c r="I33" s="22"/>
      <c r="J33" s="22"/>
      <c r="K33" s="22"/>
      <c r="L33" s="22"/>
      <c r="M33" s="22"/>
      <c r="N33" s="22"/>
      <c r="O33" s="22"/>
      <c r="P33" s="22"/>
      <c r="Q33" s="22"/>
    </row>
    <row r="34" spans="1:17">
      <c r="A34" s="2" t="s">
        <v>27</v>
      </c>
      <c r="C34" s="22"/>
      <c r="D34" s="22"/>
      <c r="E34" s="22"/>
      <c r="F34" s="22"/>
      <c r="G34" s="22"/>
      <c r="H34" s="22"/>
      <c r="I34" s="22"/>
      <c r="J34" s="22"/>
      <c r="K34" s="22"/>
      <c r="L34" s="22"/>
      <c r="M34" s="22"/>
      <c r="N34" s="22"/>
      <c r="O34" s="22"/>
      <c r="P34" s="22"/>
      <c r="Q34" s="22"/>
    </row>
    <row r="35" spans="1:17">
      <c r="A35" s="2" t="s">
        <v>28</v>
      </c>
      <c r="C35" s="22">
        <v>0.01</v>
      </c>
      <c r="D35" s="22">
        <v>0.01</v>
      </c>
      <c r="E35" s="22">
        <v>0.01</v>
      </c>
      <c r="F35" s="22">
        <v>0.01</v>
      </c>
      <c r="G35" s="22">
        <v>0.01</v>
      </c>
      <c r="H35" s="22">
        <v>0.01</v>
      </c>
      <c r="I35" s="22">
        <v>0.01</v>
      </c>
      <c r="J35" s="22">
        <v>0.01</v>
      </c>
      <c r="K35" s="22">
        <v>0.01</v>
      </c>
      <c r="L35" s="22">
        <v>0.01</v>
      </c>
      <c r="M35" s="22">
        <v>0.01</v>
      </c>
      <c r="N35" s="22">
        <v>0.01</v>
      </c>
      <c r="O35" s="22">
        <v>0.01</v>
      </c>
      <c r="P35" s="22">
        <v>0.01</v>
      </c>
      <c r="Q35" s="22">
        <v>0.01</v>
      </c>
    </row>
    <row r="36" spans="1:17">
      <c r="A36" s="2" t="s">
        <v>29</v>
      </c>
      <c r="C36" s="22">
        <v>0.01</v>
      </c>
      <c r="D36" s="22">
        <v>0.01</v>
      </c>
      <c r="E36" s="22">
        <v>0.01</v>
      </c>
      <c r="F36" s="22">
        <v>0.01</v>
      </c>
      <c r="G36" s="22">
        <v>0.01</v>
      </c>
      <c r="H36" s="22">
        <v>0.01</v>
      </c>
      <c r="I36" s="22">
        <v>0.01</v>
      </c>
      <c r="J36" s="22">
        <v>0.01</v>
      </c>
      <c r="K36" s="22">
        <v>0.01</v>
      </c>
      <c r="L36" s="22">
        <v>0.01</v>
      </c>
      <c r="M36" s="22">
        <v>0.01</v>
      </c>
      <c r="N36" s="22">
        <v>0.01</v>
      </c>
      <c r="O36" s="22">
        <v>0.01</v>
      </c>
      <c r="P36" s="22">
        <v>0.01</v>
      </c>
      <c r="Q36" s="22">
        <v>0.01</v>
      </c>
    </row>
    <row r="37" spans="1:17">
      <c r="A37" s="2" t="s">
        <v>30</v>
      </c>
      <c r="C37" s="22"/>
      <c r="D37" s="22"/>
      <c r="E37" s="22"/>
      <c r="F37" s="22"/>
      <c r="G37" s="22"/>
      <c r="H37" s="22"/>
      <c r="I37" s="22"/>
      <c r="J37" s="22"/>
      <c r="K37" s="22"/>
      <c r="L37" s="22"/>
      <c r="M37" s="22"/>
      <c r="N37" s="22"/>
      <c r="O37" s="22"/>
      <c r="P37" s="22"/>
      <c r="Q37" s="22"/>
    </row>
    <row r="38" spans="1:17">
      <c r="A38" s="2" t="s">
        <v>31</v>
      </c>
      <c r="C38" s="22"/>
      <c r="D38" s="22"/>
      <c r="E38" s="22"/>
      <c r="F38" s="22"/>
      <c r="G38" s="22"/>
      <c r="H38" s="22"/>
      <c r="I38" s="22"/>
      <c r="J38" s="22"/>
      <c r="K38" s="22"/>
      <c r="L38" s="22"/>
      <c r="M38" s="22"/>
      <c r="N38" s="22"/>
      <c r="O38" s="22"/>
      <c r="P38" s="22"/>
      <c r="Q38" s="22"/>
    </row>
    <row r="39" spans="1:17">
      <c r="A39" s="1" t="s">
        <v>16</v>
      </c>
      <c r="C39" s="22">
        <f t="shared" ref="C39:Q39" si="17">AVERAGE(C32:C38)</f>
        <v>0.01</v>
      </c>
      <c r="D39" s="22">
        <f t="shared" si="17"/>
        <v>0.01</v>
      </c>
      <c r="E39" s="22">
        <f t="shared" si="17"/>
        <v>0.01</v>
      </c>
      <c r="F39" s="22">
        <f t="shared" si="17"/>
        <v>0.01</v>
      </c>
      <c r="G39" s="22">
        <f t="shared" si="17"/>
        <v>0.01</v>
      </c>
      <c r="H39" s="22">
        <f t="shared" si="17"/>
        <v>0.01</v>
      </c>
      <c r="I39" s="22">
        <f t="shared" si="17"/>
        <v>0.01</v>
      </c>
      <c r="J39" s="22">
        <f t="shared" si="17"/>
        <v>0.01</v>
      </c>
      <c r="K39" s="22">
        <f t="shared" si="17"/>
        <v>0.01</v>
      </c>
      <c r="L39" s="22">
        <f t="shared" si="17"/>
        <v>0.01</v>
      </c>
      <c r="M39" s="22">
        <f t="shared" si="17"/>
        <v>0.01</v>
      </c>
      <c r="N39" s="22">
        <f t="shared" si="17"/>
        <v>0.01</v>
      </c>
      <c r="O39" s="22">
        <f t="shared" si="17"/>
        <v>0.01</v>
      </c>
      <c r="P39" s="22">
        <f t="shared" si="17"/>
        <v>0.01</v>
      </c>
      <c r="Q39" s="22">
        <f t="shared" si="17"/>
        <v>0.01</v>
      </c>
    </row>
    <row r="40" spans="1:17">
      <c r="C40" s="11"/>
      <c r="D40" s="11"/>
      <c r="E40" s="11"/>
      <c r="F40" s="11"/>
      <c r="G40" s="11"/>
      <c r="H40" s="11"/>
      <c r="I40" s="11"/>
      <c r="J40" s="11"/>
      <c r="K40" s="11"/>
      <c r="L40" s="11"/>
      <c r="M40" s="11"/>
      <c r="N40" s="11"/>
      <c r="O40" s="11"/>
      <c r="P40" s="11"/>
      <c r="Q40" s="11"/>
    </row>
    <row r="41" spans="1:17" s="6" customFormat="1">
      <c r="A41" s="5" t="s">
        <v>32</v>
      </c>
      <c r="B41" s="5"/>
      <c r="C41" s="12"/>
      <c r="D41" s="12"/>
      <c r="E41" s="12"/>
      <c r="F41" s="12"/>
      <c r="G41" s="12"/>
      <c r="H41" s="12"/>
      <c r="I41" s="12"/>
      <c r="J41" s="12"/>
      <c r="K41" s="12"/>
      <c r="L41" s="12"/>
      <c r="M41" s="12"/>
      <c r="N41" s="12"/>
      <c r="O41" s="12"/>
      <c r="P41" s="12"/>
      <c r="Q41" s="12"/>
    </row>
    <row r="42" spans="1:17">
      <c r="A42" s="2" t="s">
        <v>33</v>
      </c>
      <c r="C42" s="22">
        <f t="shared" ref="C42:Q42" si="18">C44/(1+C44)</f>
        <v>0.18790897718266106</v>
      </c>
      <c r="D42" s="22">
        <f t="shared" si="18"/>
        <v>0.18790897718266106</v>
      </c>
      <c r="E42" s="22">
        <f t="shared" si="18"/>
        <v>0.18790897718266106</v>
      </c>
      <c r="F42" s="22">
        <f t="shared" si="18"/>
        <v>0.18790897718266106</v>
      </c>
      <c r="G42" s="22">
        <f t="shared" si="18"/>
        <v>0.18790897718266106</v>
      </c>
      <c r="H42" s="22">
        <f t="shared" si="18"/>
        <v>0.18790897718266106</v>
      </c>
      <c r="I42" s="22">
        <f t="shared" si="18"/>
        <v>0.18790897718266106</v>
      </c>
      <c r="J42" s="22">
        <f t="shared" si="18"/>
        <v>0.18790897718266106</v>
      </c>
      <c r="K42" s="22">
        <f t="shared" si="18"/>
        <v>0.18790897718266106</v>
      </c>
      <c r="L42" s="22">
        <f t="shared" si="18"/>
        <v>0.18790897718266106</v>
      </c>
      <c r="M42" s="22">
        <f t="shared" si="18"/>
        <v>0.18790897718266106</v>
      </c>
      <c r="N42" s="22">
        <f t="shared" si="18"/>
        <v>0.18790897718266106</v>
      </c>
      <c r="O42" s="22">
        <f t="shared" si="18"/>
        <v>0.18790897718266106</v>
      </c>
      <c r="P42" s="22">
        <f t="shared" si="18"/>
        <v>0.18790897718266106</v>
      </c>
      <c r="Q42" s="22">
        <f t="shared" si="18"/>
        <v>0.18790897718266106</v>
      </c>
    </row>
    <row r="43" spans="1:17">
      <c r="A43" s="2" t="s">
        <v>34</v>
      </c>
      <c r="C43" s="22">
        <f t="shared" ref="C43:Q43" si="19">1-C42</f>
        <v>0.81209102281733891</v>
      </c>
      <c r="D43" s="22">
        <f t="shared" si="19"/>
        <v>0.81209102281733891</v>
      </c>
      <c r="E43" s="22">
        <f t="shared" si="19"/>
        <v>0.81209102281733891</v>
      </c>
      <c r="F43" s="22">
        <f t="shared" si="19"/>
        <v>0.81209102281733891</v>
      </c>
      <c r="G43" s="22">
        <f t="shared" si="19"/>
        <v>0.81209102281733891</v>
      </c>
      <c r="H43" s="22">
        <f t="shared" si="19"/>
        <v>0.81209102281733891</v>
      </c>
      <c r="I43" s="22">
        <f t="shared" si="19"/>
        <v>0.81209102281733891</v>
      </c>
      <c r="J43" s="22">
        <f t="shared" si="19"/>
        <v>0.81209102281733891</v>
      </c>
      <c r="K43" s="22">
        <f t="shared" si="19"/>
        <v>0.81209102281733891</v>
      </c>
      <c r="L43" s="22">
        <f t="shared" si="19"/>
        <v>0.81209102281733891</v>
      </c>
      <c r="M43" s="22">
        <f t="shared" si="19"/>
        <v>0.81209102281733891</v>
      </c>
      <c r="N43" s="22">
        <f t="shared" si="19"/>
        <v>0.81209102281733891</v>
      </c>
      <c r="O43" s="22">
        <f t="shared" si="19"/>
        <v>0.81209102281733891</v>
      </c>
      <c r="P43" s="22">
        <f t="shared" si="19"/>
        <v>0.81209102281733891</v>
      </c>
      <c r="Q43" s="22">
        <f t="shared" si="19"/>
        <v>0.81209102281733891</v>
      </c>
    </row>
    <row r="44" spans="1:17">
      <c r="A44" s="2" t="s">
        <v>35</v>
      </c>
      <c r="C44" s="22">
        <f>B55</f>
        <v>0.23138905849588101</v>
      </c>
      <c r="D44" s="22">
        <f>C44</f>
        <v>0.23138905849588101</v>
      </c>
      <c r="E44" s="22">
        <f t="shared" ref="E44:Q44" si="20">D44</f>
        <v>0.23138905849588101</v>
      </c>
      <c r="F44" s="22">
        <f t="shared" si="20"/>
        <v>0.23138905849588101</v>
      </c>
      <c r="G44" s="22">
        <f t="shared" si="20"/>
        <v>0.23138905849588101</v>
      </c>
      <c r="H44" s="22">
        <f t="shared" si="20"/>
        <v>0.23138905849588101</v>
      </c>
      <c r="I44" s="22">
        <f t="shared" si="20"/>
        <v>0.23138905849588101</v>
      </c>
      <c r="J44" s="22">
        <f t="shared" si="20"/>
        <v>0.23138905849588101</v>
      </c>
      <c r="K44" s="22">
        <f t="shared" si="20"/>
        <v>0.23138905849588101</v>
      </c>
      <c r="L44" s="22">
        <f t="shared" si="20"/>
        <v>0.23138905849588101</v>
      </c>
      <c r="M44" s="22">
        <f t="shared" si="20"/>
        <v>0.23138905849588101</v>
      </c>
      <c r="N44" s="22">
        <f t="shared" si="20"/>
        <v>0.23138905849588101</v>
      </c>
      <c r="O44" s="22">
        <f t="shared" si="20"/>
        <v>0.23138905849588101</v>
      </c>
      <c r="P44" s="22">
        <f t="shared" si="20"/>
        <v>0.23138905849588101</v>
      </c>
      <c r="Q44" s="22">
        <f t="shared" si="20"/>
        <v>0.23138905849588101</v>
      </c>
    </row>
    <row r="46" spans="1:17" s="6" customFormat="1">
      <c r="A46" s="5"/>
      <c r="B46" s="5"/>
      <c r="C46" s="5"/>
      <c r="D46" s="5"/>
      <c r="E46" s="5"/>
      <c r="F46" s="5"/>
      <c r="G46" s="5"/>
      <c r="H46" s="5"/>
      <c r="I46" s="5"/>
      <c r="J46" s="5"/>
      <c r="K46" s="5"/>
      <c r="L46" s="5"/>
      <c r="M46" s="5"/>
      <c r="N46" s="5"/>
      <c r="O46" s="5"/>
      <c r="P46" s="5"/>
      <c r="Q46" s="5"/>
    </row>
    <row r="47" spans="1:17" ht="25.5">
      <c r="A47" s="23" t="s">
        <v>36</v>
      </c>
      <c r="B47" s="23"/>
      <c r="C47" s="23" t="s">
        <v>37</v>
      </c>
      <c r="D47" s="24"/>
      <c r="E47" s="24"/>
      <c r="F47" s="24"/>
      <c r="G47" s="24"/>
      <c r="H47" s="24"/>
      <c r="I47" s="24"/>
      <c r="J47" s="24"/>
      <c r="K47" s="24"/>
      <c r="L47" s="24"/>
      <c r="M47" s="24"/>
      <c r="N47" s="24"/>
      <c r="O47" s="24"/>
      <c r="P47" s="24"/>
      <c r="Q47" s="24"/>
    </row>
    <row r="48" spans="1:17">
      <c r="A48" s="15" t="s">
        <v>11</v>
      </c>
      <c r="B48" s="25">
        <v>2.5700000000000001E-2</v>
      </c>
      <c r="C48" s="26" t="s">
        <v>38</v>
      </c>
      <c r="D48" s="24"/>
      <c r="E48" s="24"/>
      <c r="F48" s="24"/>
      <c r="G48" s="24"/>
      <c r="H48" s="24"/>
      <c r="I48" s="24"/>
      <c r="J48" s="24"/>
      <c r="K48" s="24"/>
      <c r="L48" s="24"/>
      <c r="M48" s="24"/>
      <c r="N48" s="24"/>
      <c r="O48" s="24"/>
      <c r="P48" s="24"/>
      <c r="Q48" s="24"/>
    </row>
    <row r="49" spans="1:15">
      <c r="A49" s="15" t="s">
        <v>12</v>
      </c>
      <c r="B49" s="25">
        <v>4.6199999999999998E-2</v>
      </c>
      <c r="C49" s="26" t="s">
        <v>39</v>
      </c>
    </row>
    <row r="50" spans="1:15">
      <c r="A50" s="15" t="s">
        <v>18</v>
      </c>
      <c r="B50" s="25">
        <v>3.6183100000000003E-2</v>
      </c>
      <c r="C50" s="26" t="s">
        <v>40</v>
      </c>
      <c r="D50" s="22"/>
      <c r="E50" s="22"/>
      <c r="F50" s="22"/>
      <c r="G50" s="22"/>
      <c r="H50" s="22"/>
      <c r="I50" s="22"/>
      <c r="J50" s="22"/>
      <c r="K50" s="22"/>
      <c r="L50" s="22"/>
      <c r="M50" s="22"/>
      <c r="N50" s="22"/>
      <c r="O50" s="22"/>
    </row>
    <row r="51" spans="1:15">
      <c r="A51" s="15" t="s">
        <v>19</v>
      </c>
      <c r="B51" s="25">
        <v>7.8600000000000003E-2</v>
      </c>
      <c r="C51" s="26" t="s">
        <v>41</v>
      </c>
    </row>
    <row r="52" spans="1:15">
      <c r="A52" s="15" t="s">
        <v>14</v>
      </c>
      <c r="B52" s="25">
        <v>9.2399999999999996E-2</v>
      </c>
      <c r="C52" s="26" t="s">
        <v>39</v>
      </c>
    </row>
    <row r="53" spans="1:15">
      <c r="A53" s="15" t="s">
        <v>15</v>
      </c>
      <c r="B53" s="25">
        <v>3.8399999999999997E-2</v>
      </c>
      <c r="C53" s="26" t="s">
        <v>42</v>
      </c>
    </row>
    <row r="54" spans="1:15">
      <c r="A54" s="15" t="s">
        <v>22</v>
      </c>
      <c r="B54" s="27">
        <v>0.622531152160403</v>
      </c>
      <c r="C54" s="26" t="s">
        <v>44</v>
      </c>
    </row>
    <row r="55" spans="1:15">
      <c r="A55" s="2" t="s">
        <v>35</v>
      </c>
      <c r="B55" s="28">
        <v>0.23138905849588101</v>
      </c>
      <c r="C55" s="26" t="s">
        <v>44</v>
      </c>
    </row>
    <row r="56" spans="1:15">
      <c r="A56" s="2" t="s">
        <v>43</v>
      </c>
      <c r="B56" s="28">
        <v>0.06</v>
      </c>
    </row>
  </sheetData>
  <conditionalFormatting sqref="A4 C4:Q4 C12:Q12 C24:Q24 C31:Q31 C41:Q41 C46:Q46">
    <cfRule type="cellIs" dxfId="7" priority="12" stopIfTrue="1" operator="lessThan">
      <formula>#REF!</formula>
    </cfRule>
  </conditionalFormatting>
  <conditionalFormatting sqref="A12">
    <cfRule type="cellIs" dxfId="6" priority="10" stopIfTrue="1" operator="lessThan">
      <formula>#REF!</formula>
    </cfRule>
  </conditionalFormatting>
  <conditionalFormatting sqref="A24:B24">
    <cfRule type="cellIs" dxfId="5" priority="7" stopIfTrue="1" operator="lessThan">
      <formula>#REF!</formula>
    </cfRule>
  </conditionalFormatting>
  <conditionalFormatting sqref="A31:B31">
    <cfRule type="cellIs" dxfId="4" priority="5" stopIfTrue="1" operator="lessThan">
      <formula>#REF!</formula>
    </cfRule>
  </conditionalFormatting>
  <conditionalFormatting sqref="A41:B41">
    <cfRule type="cellIs" dxfId="3" priority="3" stopIfTrue="1" operator="lessThan">
      <formula>#REF!</formula>
    </cfRule>
  </conditionalFormatting>
  <conditionalFormatting sqref="A46:B46">
    <cfRule type="cellIs" dxfId="2" priority="1" stopIfTrue="1" operator="lessThan">
      <formula>#REF!</formula>
    </cfRule>
  </conditionalFormatting>
  <conditionalFormatting sqref="B4">
    <cfRule type="cellIs" dxfId="1" priority="11" stopIfTrue="1" operator="lessThan">
      <formula>#REF!</formula>
    </cfRule>
  </conditionalFormatting>
  <conditionalFormatting sqref="B12">
    <cfRule type="cellIs" dxfId="0" priority="9" stopIfTrue="1" operator="lessThan">
      <formula>#REF!</formula>
    </cfRule>
  </conditionalFormatting>
  <hyperlinks>
    <hyperlink ref="C51" r:id="rId1" xr:uid="{00000000-0004-0000-1000-000000000000}"/>
    <hyperlink ref="C50" r:id="rId2" xr:uid="{00000000-0004-0000-1000-000001000000}"/>
    <hyperlink ref="C48" r:id="rId3" xr:uid="{00000000-0004-0000-10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17</vt:i4>
      </vt:variant>
      <vt:variant>
        <vt:lpstr>Именованные диапазоны</vt:lpstr>
      </vt:variant>
      <vt:variant>
        <vt:i4>2</vt:i4>
      </vt:variant>
    </vt:vector>
  </HeadingPairs>
  <TitlesOfParts>
    <vt:vector size="19" baseType="lpstr">
      <vt:lpstr>Вопросы</vt:lpstr>
      <vt:lpstr>Бюджет проекта</vt:lpstr>
      <vt:lpstr>Реестр</vt:lpstr>
      <vt:lpstr>Себестоимость</vt:lpstr>
      <vt:lpstr>Амортизация</vt:lpstr>
      <vt:lpstr>Кредиты и займы</vt:lpstr>
      <vt:lpstr>ДЗ</vt:lpstr>
      <vt:lpstr>КЗ</vt:lpstr>
      <vt:lpstr>Лизинг</vt:lpstr>
      <vt:lpstr>Забалансовые об-ва</vt:lpstr>
      <vt:lpstr>Фин.вложения</vt:lpstr>
      <vt:lpstr>Выручка</vt:lpstr>
      <vt:lpstr>Прочие доходы и расходы</vt:lpstr>
      <vt:lpstr>справочник</vt:lpstr>
      <vt:lpstr>Лист1</vt:lpstr>
      <vt:lpstr>Template</vt:lpstr>
      <vt:lpstr>Ставка дисконтирования</vt:lpstr>
      <vt:lpstr>Template!Заголовки_для_печати</vt:lpstr>
      <vt:lpstr>Template!Область_печати</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Ганиева Мария</dc:creator>
  <cp:lastModifiedBy>Кутузов Василий Сергеевич</cp:lastModifiedBy>
  <cp:lastPrinted>2020-04-24T08:47:03Z</cp:lastPrinted>
  <dcterms:created xsi:type="dcterms:W3CDTF">2016-04-04T08:46:49Z</dcterms:created>
  <dcterms:modified xsi:type="dcterms:W3CDTF">2024-10-17T09:00:10Z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_rate" linkTarget="prop_tax_rate">
    <vt:lpwstr>#ССЫЛКА!</vt:lpwstr>
  </property>
  <property fmtid="{D5CDD505-2E9C-101B-9397-08002B2CF9AE}" pid="3" name="tax_summary" linkTarget="prop_tax_summary">
    <vt:lpwstr>#ССЫЛКА!</vt:lpwstr>
  </property>
</Properties>
</file>